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atki 2019-2020\TiL\"/>
    </mc:Choice>
  </mc:AlternateContent>
  <xr:revisionPtr revIDLastSave="0" documentId="8_{8D1A7BB7-E941-493B-AE56-E95695CAB314}" xr6:coauthVersionLast="36" xr6:coauthVersionMax="36" xr10:uidLastSave="{00000000-0000-0000-0000-000000000000}"/>
  <bookViews>
    <workbookView xWindow="32760" yWindow="32760" windowWidth="25200" windowHeight="13860"/>
  </bookViews>
  <sheets>
    <sheet name="NS_TS_semestr I-IV i V-VIII" sheetId="12" r:id="rId1"/>
  </sheets>
  <definedNames>
    <definedName name="_xlnm.Print_Area" localSheetId="0">'NS_TS_semestr I-IV i V-VIII'!$A$1:$J$175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5" i="12" l="1"/>
  <c r="I85" i="12"/>
  <c r="D85" i="12"/>
  <c r="J84" i="12"/>
  <c r="I84" i="12"/>
  <c r="D84" i="12"/>
  <c r="J83" i="12"/>
  <c r="I83" i="12"/>
  <c r="D83" i="12"/>
  <c r="J82" i="12"/>
  <c r="I82" i="12"/>
  <c r="I86" i="12"/>
  <c r="D82" i="12"/>
  <c r="D86" i="12"/>
  <c r="J81" i="12"/>
  <c r="I81" i="12"/>
  <c r="D81" i="12"/>
  <c r="J80" i="12"/>
  <c r="I80" i="12"/>
  <c r="D80" i="12"/>
  <c r="J79" i="12"/>
  <c r="I79" i="12"/>
  <c r="D79" i="12"/>
  <c r="J78" i="12"/>
  <c r="J86" i="12"/>
  <c r="I78" i="12"/>
  <c r="D78" i="12"/>
  <c r="J75" i="12"/>
  <c r="I75" i="12"/>
  <c r="D75" i="12"/>
  <c r="J74" i="12"/>
  <c r="I74" i="12"/>
  <c r="D74" i="12"/>
  <c r="J73" i="12"/>
  <c r="I73" i="12"/>
  <c r="I76" i="12"/>
  <c r="D73" i="12"/>
  <c r="J72" i="12"/>
  <c r="I72" i="12"/>
  <c r="D72" i="12"/>
  <c r="D76" i="12"/>
  <c r="J71" i="12"/>
  <c r="I71" i="12"/>
  <c r="D71" i="12"/>
  <c r="J70" i="12"/>
  <c r="I70" i="12"/>
  <c r="D70" i="12"/>
  <c r="J69" i="12"/>
  <c r="J76" i="12"/>
  <c r="I69" i="12"/>
  <c r="D69" i="12"/>
  <c r="J66" i="12"/>
  <c r="I66" i="12"/>
  <c r="D66" i="12"/>
  <c r="J65" i="12"/>
  <c r="I65" i="12"/>
  <c r="D65" i="12"/>
  <c r="J64" i="12"/>
  <c r="I64" i="12"/>
  <c r="D64" i="12"/>
  <c r="J63" i="12"/>
  <c r="I63" i="12"/>
  <c r="D63" i="12"/>
  <c r="J62" i="12"/>
  <c r="J67" i="12"/>
  <c r="I62" i="12"/>
  <c r="D62" i="12"/>
  <c r="J61" i="12"/>
  <c r="I61" i="12"/>
  <c r="D61" i="12"/>
  <c r="J60" i="12"/>
  <c r="I60" i="12"/>
  <c r="D60" i="12"/>
  <c r="J59" i="12"/>
  <c r="I59" i="12"/>
  <c r="D59" i="12"/>
  <c r="J58" i="12"/>
  <c r="I58" i="12"/>
  <c r="I67" i="12"/>
  <c r="D58" i="12"/>
  <c r="J55" i="12"/>
  <c r="I55" i="12"/>
  <c r="D55" i="12"/>
  <c r="J54" i="12"/>
  <c r="I54" i="12"/>
  <c r="D54" i="12"/>
  <c r="J53" i="12"/>
  <c r="I53" i="12"/>
  <c r="D53" i="12"/>
  <c r="J52" i="12"/>
  <c r="I52" i="12"/>
  <c r="I56" i="12"/>
  <c r="D52" i="12"/>
  <c r="J51" i="12"/>
  <c r="I51" i="12"/>
  <c r="D51" i="12"/>
  <c r="J50" i="12"/>
  <c r="I50" i="12"/>
  <c r="D50" i="12"/>
  <c r="J49" i="12"/>
  <c r="I49" i="12"/>
  <c r="D49" i="12"/>
  <c r="D56" i="12"/>
  <c r="J38" i="12"/>
  <c r="I38" i="12"/>
  <c r="D38" i="12"/>
  <c r="J37" i="12"/>
  <c r="I37" i="12"/>
  <c r="I39" i="12"/>
  <c r="D37" i="12"/>
  <c r="J36" i="12"/>
  <c r="I36" i="12"/>
  <c r="D36" i="12"/>
  <c r="J35" i="12"/>
  <c r="I35" i="12"/>
  <c r="D35" i="12"/>
  <c r="D39" i="12"/>
  <c r="J34" i="12"/>
  <c r="I34" i="12"/>
  <c r="D34" i="12"/>
  <c r="J33" i="12"/>
  <c r="I33" i="12"/>
  <c r="D33" i="12"/>
  <c r="J32" i="12"/>
  <c r="J39" i="12"/>
  <c r="I32" i="12"/>
  <c r="D32" i="12"/>
  <c r="J29" i="12"/>
  <c r="I29" i="12"/>
  <c r="D29" i="12"/>
  <c r="J28" i="12"/>
  <c r="I28" i="12"/>
  <c r="D28" i="12"/>
  <c r="D30" i="12"/>
  <c r="J27" i="12"/>
  <c r="I27" i="12"/>
  <c r="D27" i="12"/>
  <c r="J26" i="12"/>
  <c r="I26" i="12"/>
  <c r="D26" i="12"/>
  <c r="J25" i="12"/>
  <c r="I25" i="12"/>
  <c r="D25" i="12"/>
  <c r="J24" i="12"/>
  <c r="I24" i="12"/>
  <c r="D24" i="12"/>
  <c r="J23" i="12"/>
  <c r="J30" i="12"/>
  <c r="I23" i="12"/>
  <c r="I30" i="12"/>
  <c r="D23" i="12"/>
  <c r="J20" i="12"/>
  <c r="I20" i="12"/>
  <c r="D20" i="12"/>
  <c r="J19" i="12"/>
  <c r="I19" i="12"/>
  <c r="D19" i="12"/>
  <c r="J18" i="12"/>
  <c r="I18" i="12"/>
  <c r="D18" i="12"/>
  <c r="J17" i="12"/>
  <c r="I17" i="12"/>
  <c r="D17" i="12"/>
  <c r="J16" i="12"/>
  <c r="I16" i="12"/>
  <c r="I21" i="12"/>
  <c r="D16" i="12"/>
  <c r="J15" i="12"/>
  <c r="J21" i="12"/>
  <c r="I15" i="12"/>
  <c r="D15" i="12"/>
  <c r="J14" i="12"/>
  <c r="I14" i="12"/>
  <c r="D14" i="12"/>
  <c r="D21" i="12"/>
  <c r="J11" i="12"/>
  <c r="I11" i="12"/>
  <c r="D11" i="12"/>
  <c r="D12" i="12"/>
  <c r="J10" i="12"/>
  <c r="J12" i="12"/>
  <c r="I10" i="12"/>
  <c r="D10" i="12"/>
  <c r="J9" i="12"/>
  <c r="I9" i="12"/>
  <c r="D9" i="12"/>
  <c r="J8" i="12"/>
  <c r="I8" i="12"/>
  <c r="D8" i="12"/>
  <c r="J7" i="12"/>
  <c r="I7" i="12"/>
  <c r="D7" i="12"/>
  <c r="J6" i="12"/>
  <c r="I6" i="12"/>
  <c r="I12" i="12"/>
  <c r="D6" i="12"/>
  <c r="J115" i="12"/>
  <c r="I115" i="12"/>
  <c r="D115" i="12"/>
  <c r="J114" i="12"/>
  <c r="I114" i="12"/>
  <c r="D114" i="12"/>
  <c r="J113" i="12"/>
  <c r="I113" i="12"/>
  <c r="D113" i="12"/>
  <c r="J112" i="12"/>
  <c r="I112" i="12"/>
  <c r="D112" i="12"/>
  <c r="J111" i="12"/>
  <c r="I111" i="12"/>
  <c r="D111" i="12"/>
  <c r="J109" i="12"/>
  <c r="I109" i="12"/>
  <c r="D109" i="12"/>
  <c r="J108" i="12"/>
  <c r="I108" i="12"/>
  <c r="D108" i="12"/>
  <c r="J106" i="12"/>
  <c r="I106" i="12"/>
  <c r="D106" i="12"/>
  <c r="J105" i="12"/>
  <c r="I105" i="12"/>
  <c r="D105" i="12"/>
  <c r="J104" i="12"/>
  <c r="I104" i="12"/>
  <c r="D104" i="12"/>
  <c r="J103" i="12"/>
  <c r="I103" i="12"/>
  <c r="D103" i="12"/>
  <c r="J102" i="12"/>
  <c r="I102" i="12"/>
  <c r="D102" i="12"/>
  <c r="J101" i="12"/>
  <c r="I101" i="12"/>
  <c r="D101" i="12"/>
  <c r="J100" i="12"/>
  <c r="I100" i="12"/>
  <c r="D100" i="12"/>
  <c r="J99" i="12"/>
  <c r="I99" i="12"/>
  <c r="D99" i="12"/>
  <c r="J97" i="12"/>
  <c r="I97" i="12"/>
  <c r="D97" i="12"/>
  <c r="J96" i="12"/>
  <c r="I96" i="12"/>
  <c r="D96" i="12"/>
  <c r="H86" i="12"/>
  <c r="G86" i="12"/>
  <c r="F86" i="12"/>
  <c r="E86" i="12"/>
  <c r="C86" i="12"/>
  <c r="B86" i="12"/>
  <c r="H76" i="12"/>
  <c r="G76" i="12"/>
  <c r="F76" i="12"/>
  <c r="E76" i="12"/>
  <c r="C76" i="12"/>
  <c r="C87" i="12"/>
  <c r="B76" i="12"/>
  <c r="G67" i="12"/>
  <c r="F67" i="12"/>
  <c r="E67" i="12"/>
  <c r="C67" i="12"/>
  <c r="B67" i="12"/>
  <c r="D67" i="12"/>
  <c r="H56" i="12"/>
  <c r="G56" i="12"/>
  <c r="G87" i="12"/>
  <c r="F56" i="12"/>
  <c r="F87" i="12"/>
  <c r="E56" i="12"/>
  <c r="E87" i="12"/>
  <c r="C56" i="12"/>
  <c r="B56" i="12"/>
  <c r="B87" i="12"/>
  <c r="J56" i="12"/>
  <c r="H39" i="12"/>
  <c r="G39" i="12"/>
  <c r="F39" i="12"/>
  <c r="E39" i="12"/>
  <c r="E88" i="12"/>
  <c r="C39" i="12"/>
  <c r="B39" i="12"/>
  <c r="G30" i="12"/>
  <c r="G40" i="12"/>
  <c r="F30" i="12"/>
  <c r="E30" i="12"/>
  <c r="C30" i="12"/>
  <c r="B30" i="12"/>
  <c r="H21" i="12"/>
  <c r="G21" i="12"/>
  <c r="F21" i="12"/>
  <c r="E21" i="12"/>
  <c r="C21" i="12"/>
  <c r="B21" i="12"/>
  <c r="H12" i="12"/>
  <c r="G12" i="12"/>
  <c r="F12" i="12"/>
  <c r="F40" i="12"/>
  <c r="E12" i="12"/>
  <c r="C12" i="12"/>
  <c r="B12" i="12"/>
  <c r="B40" i="12"/>
  <c r="H40" i="12"/>
  <c r="B88" i="12"/>
  <c r="F88" i="12"/>
  <c r="D88" i="12"/>
  <c r="F89" i="12"/>
  <c r="D40" i="12"/>
  <c r="H41" i="12"/>
  <c r="H67" i="12"/>
  <c r="D87" i="12"/>
  <c r="E40" i="12"/>
  <c r="G88" i="12"/>
  <c r="G89" i="12"/>
  <c r="H87" i="12"/>
  <c r="H88" i="12"/>
  <c r="H89" i="12"/>
  <c r="F41" i="12"/>
  <c r="E41" i="12"/>
  <c r="G41" i="12"/>
  <c r="E89" i="12"/>
</calcChain>
</file>

<file path=xl/sharedStrings.xml><?xml version="1.0" encoding="utf-8"?>
<sst xmlns="http://schemas.openxmlformats.org/spreadsheetml/2006/main" count="209" uniqueCount="108">
  <si>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</si>
  <si>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</si>
  <si>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</si>
  <si>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</si>
  <si>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</si>
  <si>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</si>
  <si>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</si>
  <si>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</si>
  <si>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</si>
  <si>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</si>
  <si>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</si>
  <si>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</si>
  <si>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</si>
  <si>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</si>
  <si>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</si>
  <si>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</si>
  <si>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</si>
  <si>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>Automatyka</t>
  </si>
  <si>
    <t>Język obcy 1</t>
  </si>
  <si>
    <t>Język obcy 2</t>
  </si>
  <si>
    <t>Język obcy 4</t>
  </si>
  <si>
    <t>Język obcy 3</t>
  </si>
  <si>
    <t>Matematyka i badania operacyjne 1</t>
  </si>
  <si>
    <t>Ekonomia</t>
  </si>
  <si>
    <t>Logistyka</t>
  </si>
  <si>
    <t>Inżynieria ruchu</t>
  </si>
  <si>
    <t>Nauka o materiałach</t>
  </si>
  <si>
    <t>Mechanika techniczna 1</t>
  </si>
  <si>
    <t>Technologia informacyjna i informatyka 1</t>
  </si>
  <si>
    <t>Matematyka i badania operacyjne 2</t>
  </si>
  <si>
    <t>Technologia informacyjna i informatyka 2</t>
  </si>
  <si>
    <t>Mechanika techniczna 2</t>
  </si>
  <si>
    <t>Środki transportu</t>
  </si>
  <si>
    <t>Infrastruktura transportu</t>
  </si>
  <si>
    <t>Grafika inżynierska i konstrukcja maszyn</t>
  </si>
  <si>
    <t>Elektrotechnika i elektronika</t>
  </si>
  <si>
    <t>Ekonomika transportu</t>
  </si>
  <si>
    <t>Eksploatacja techniczna</t>
  </si>
  <si>
    <t>Metrologia</t>
  </si>
  <si>
    <t>Systemy transportowe</t>
  </si>
  <si>
    <t>Organizacja i zarządzanie</t>
  </si>
  <si>
    <t>Termodynamika techniczna</t>
  </si>
  <si>
    <t>Budowa i eksploatacja silników spalinowych</t>
  </si>
  <si>
    <t>Gospodarka paliwowo-smarowa</t>
  </si>
  <si>
    <t>Budowa i eksploatacja pojazdów</t>
  </si>
  <si>
    <t>Teoria ruchu pojazdów</t>
  </si>
  <si>
    <t>Ergonomia i bezpieczeństwo pracy oraz ochrona własności intelektualnej</t>
  </si>
  <si>
    <t>Podstawy konstrukcji środków transportu</t>
  </si>
  <si>
    <t>Transport i technologie w produkcji roślinnej</t>
  </si>
  <si>
    <t>Elektrotechnika samochodowa</t>
  </si>
  <si>
    <t>Prawo transportowe</t>
  </si>
  <si>
    <t>Budownictwo drogowe</t>
  </si>
  <si>
    <t>Fizyczne podstawy energetyki</t>
  </si>
  <si>
    <t>Ogółem godzin w semestrach 5-8</t>
  </si>
  <si>
    <t>Ogółem godzin w semestrach 1-8</t>
  </si>
  <si>
    <t>Praktyka zawodowa - 4 tygodnie</t>
  </si>
  <si>
    <t>Seminarium dyplomowe 2</t>
  </si>
  <si>
    <t>Seminarium dyplomowe 1</t>
  </si>
  <si>
    <t>Systemy sterowania ruchem pojazdów i towarów</t>
  </si>
  <si>
    <t>Przedmiot do wyboru 1 - blok A</t>
  </si>
  <si>
    <t>Geomatyka w transporcie</t>
  </si>
  <si>
    <t>Badania pojazdów</t>
  </si>
  <si>
    <t>Pojazdy terenowe i uterenowione</t>
  </si>
  <si>
    <t>Transport wewnętrzny</t>
  </si>
  <si>
    <t>Transport materiałów sypkich</t>
  </si>
  <si>
    <t>Opakowania i zabezpieczenia w transporcie</t>
  </si>
  <si>
    <t>Magazynowanie i monitorowanie towarów</t>
  </si>
  <si>
    <t>Bezpieczeństwo usług transportowych</t>
  </si>
  <si>
    <t>Transport surowców i produktów spożywczych</t>
  </si>
  <si>
    <t>Maszyny do zrywki i transportu drewna</t>
  </si>
  <si>
    <t>Drogowy przewóz osób i rzeczy</t>
  </si>
  <si>
    <t>Centra logistyczne, dystrybucja, outsourcing</t>
  </si>
  <si>
    <t>Procesy spalania</t>
  </si>
  <si>
    <t>SEMESTR I - Przedmiot humanistyczny 1</t>
  </si>
  <si>
    <t>SEMESTR III - Przedmiot humanistyczny 2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</si>
  <si>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</si>
  <si>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</si>
  <si>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</si>
  <si>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</si>
  <si>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</si>
  <si>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</si>
  <si>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Sztuka negocjacji</t>
  </si>
  <si>
    <t>Komunikacja społeczna</t>
  </si>
  <si>
    <t>Przedmiot humanistyczny 2</t>
  </si>
  <si>
    <t>Przedmiot humanistyczny 3</t>
  </si>
  <si>
    <t xml:space="preserve">Przedmiot humanistyczny 1 </t>
  </si>
  <si>
    <t>SEMESTR VI - Przedmiot humanistyczny 3</t>
  </si>
  <si>
    <t>Transport chłodniczy</t>
  </si>
  <si>
    <t>Jakość i bezpieczeństwo żywności w transporcie</t>
  </si>
  <si>
    <t>SEMESTR VIII - blok A</t>
  </si>
  <si>
    <t>SEMESTR VII - 9 zjazdów</t>
  </si>
  <si>
    <t xml:space="preserve">Fizyka </t>
  </si>
  <si>
    <t>SEMESTR I - 9 zjazdów</t>
  </si>
  <si>
    <t>SEMESTR II - 9 zjazdów</t>
  </si>
  <si>
    <t>SEMESTR III - 9 zjazdów</t>
  </si>
  <si>
    <t>SEMESTR IV - 9 zjazdów</t>
  </si>
  <si>
    <t>SEMESTR V - 9 zjazdów</t>
  </si>
  <si>
    <t>SEMESTR VI - 9 zjazdów</t>
  </si>
  <si>
    <t>SEMESTR VIII - 9 zjazdów</t>
  </si>
  <si>
    <t>Organizacja produkcji rolniczej i usług transportowych</t>
  </si>
  <si>
    <t xml:space="preserve">Ochrona środowiska </t>
  </si>
  <si>
    <t>Socjologia</t>
  </si>
  <si>
    <t>Badania marketingowe</t>
  </si>
  <si>
    <t>Menedżer XXI wieku</t>
  </si>
  <si>
    <t>Etyka w biznesie</t>
  </si>
  <si>
    <t>Projekt inżynierski i egzamin dyplomowy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</si>
  <si>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TRANSPORT SPECJALISTYCZNY,</t>
    </r>
    <r>
      <rPr>
        <b/>
        <sz val="9"/>
        <rFont val="Arial"/>
        <family val="2"/>
        <charset val="238"/>
      </rPr>
      <t xml:space="preserve"> studia niestacjonarne pierwszego stopnia.
 Plan zatwierdzony uchwałą Rady Wydziału dn. </t>
    </r>
    <r>
      <rPr>
        <b/>
        <sz val="9"/>
        <color indexed="10"/>
        <rFont val="Arial"/>
        <family val="2"/>
        <charset val="238"/>
      </rPr>
      <t>26.</t>
    </r>
    <r>
      <rPr>
        <b/>
        <sz val="9"/>
        <color indexed="10"/>
        <rFont val="Arial"/>
        <family val="2"/>
        <charset val="238"/>
      </rPr>
      <t>04.2019</t>
    </r>
    <r>
      <rPr>
        <b/>
        <sz val="9"/>
        <rFont val="Arial"/>
        <family val="2"/>
        <charset val="238"/>
      </rPr>
      <t xml:space="preserve"> r., obowiązuje dla naboru </t>
    </r>
    <r>
      <rPr>
        <b/>
        <sz val="9"/>
        <color indexed="10"/>
        <rFont val="Arial"/>
        <family val="2"/>
        <charset val="238"/>
      </rPr>
      <t>2019/2020.</t>
    </r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</si>
  <si>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TRANSPORT SPECJALISTYCZNY,</t>
    </r>
    <r>
      <rPr>
        <b/>
        <sz val="9"/>
        <rFont val="Arial"/>
        <family val="2"/>
        <charset val="238"/>
      </rPr>
      <t xml:space="preserve"> studia niestacjonarne pierwszego stopnia.
 Plan zatwierdzony uchwałą Rady Wydziału dn. </t>
    </r>
    <r>
      <rPr>
        <b/>
        <sz val="9"/>
        <color indexed="10"/>
        <rFont val="Arial"/>
        <family val="2"/>
        <charset val="238"/>
      </rPr>
      <t>26.04.2019</t>
    </r>
    <r>
      <rPr>
        <b/>
        <sz val="9"/>
        <rFont val="Arial"/>
        <family val="2"/>
        <charset val="238"/>
      </rPr>
      <t xml:space="preserve"> r., obowiązuje dla naboru </t>
    </r>
    <r>
      <rPr>
        <b/>
        <sz val="9"/>
        <color indexed="10"/>
        <rFont val="Arial"/>
        <family val="2"/>
        <charset val="238"/>
      </rPr>
      <t>2019/2020</t>
    </r>
    <r>
      <rPr>
        <b/>
        <sz val="9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</si>
</sst>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0.0"/>
  </numFmts>
  <fonts count="29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22" fillId="0" borderId="0"/>
    <xf numFmtId="0" fontId="28" fillId="0" borderId="0"/>
    <xf numFmtId="0" fontId="22" fillId="0" borderId="0"/>
    <xf numFmtId="164" fontId="1" fillId="0" borderId="0"/>
  </cellStyleXfs>
  <cellXfs count="122">
    <xf numFmtId="0" fontId="0" fillId="0" borderId="0" xfId="0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2" fillId="0" borderId="0" xfId="2"/>
    <xf numFmtId="0" fontId="2" fillId="0" borderId="0" xfId="2" applyFont="1" applyBorder="1" applyAlignment="1">
      <alignment horizontal="center"/>
    </xf>
    <xf numFmtId="164" fontId="4" fillId="2" borderId="2" xfId="5" applyFont="1" applyFill="1" applyBorder="1" applyAlignment="1" applyProtection="1">
      <alignment horizontal="center" vertical="center" textRotation="90" wrapText="1"/>
    </xf>
    <xf numFmtId="164" fontId="4" fillId="2" borderId="2" xfId="5" applyFont="1" applyFill="1" applyBorder="1" applyAlignment="1" applyProtection="1">
      <alignment horizontal="center" vertical="center" textRotation="90"/>
    </xf>
    <xf numFmtId="49" fontId="4" fillId="2" borderId="3" xfId="5" applyNumberFormat="1" applyFont="1" applyFill="1" applyBorder="1" applyAlignment="1" applyProtection="1">
      <alignment horizontal="center" vertical="center" textRotation="90" wrapText="1"/>
    </xf>
    <xf numFmtId="164" fontId="4" fillId="2" borderId="3" xfId="5" applyFont="1" applyFill="1" applyBorder="1" applyAlignment="1" applyProtection="1">
      <alignment horizontal="center" vertical="center" textRotation="90" wrapText="1"/>
    </xf>
    <xf numFmtId="0" fontId="6" fillId="0" borderId="0" xfId="2" applyFont="1"/>
    <xf numFmtId="0" fontId="8" fillId="0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0" fontId="6" fillId="0" borderId="0" xfId="2" applyFont="1" applyFill="1"/>
    <xf numFmtId="0" fontId="9" fillId="0" borderId="0" xfId="2" applyFont="1" applyFill="1"/>
    <xf numFmtId="0" fontId="10" fillId="0" borderId="0" xfId="2" applyFont="1" applyFill="1"/>
    <xf numFmtId="0" fontId="13" fillId="0" borderId="0" xfId="2" applyFont="1" applyFill="1"/>
    <xf numFmtId="0" fontId="8" fillId="0" borderId="3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/>
    <xf numFmtId="0" fontId="20" fillId="0" borderId="0" xfId="2" applyFont="1" applyFill="1"/>
    <xf numFmtId="0" fontId="8" fillId="0" borderId="0" xfId="2" applyFont="1"/>
    <xf numFmtId="1" fontId="11" fillId="2" borderId="3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4" fillId="2" borderId="3" xfId="2" applyNumberFormat="1" applyFont="1" applyFill="1" applyBorder="1" applyAlignment="1">
      <alignment horizontal="center"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164" fontId="4" fillId="2" borderId="4" xfId="5" applyFont="1" applyFill="1" applyBorder="1" applyAlignment="1" applyProtection="1">
      <alignment horizontal="center" vertical="center" textRotation="90" wrapText="1"/>
    </xf>
    <xf numFmtId="164" fontId="4" fillId="2" borderId="4" xfId="5" applyFont="1" applyFill="1" applyBorder="1" applyAlignment="1" applyProtection="1">
      <alignment horizontal="center" vertical="center" textRotation="90"/>
    </xf>
    <xf numFmtId="49" fontId="4" fillId="2" borderId="4" xfId="5" applyNumberFormat="1" applyFont="1" applyFill="1" applyBorder="1" applyAlignment="1" applyProtection="1">
      <alignment horizontal="center" vertical="center" textRotation="90" wrapText="1"/>
    </xf>
    <xf numFmtId="1" fontId="8" fillId="0" borderId="2" xfId="2" applyNumberFormat="1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>
      <alignment horizontal="center" vertical="center"/>
    </xf>
    <xf numFmtId="1" fontId="12" fillId="2" borderId="5" xfId="2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1" fontId="11" fillId="2" borderId="6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/>
    </xf>
    <xf numFmtId="0" fontId="4" fillId="0" borderId="4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6" fillId="0" borderId="3" xfId="2" applyFont="1" applyFill="1" applyBorder="1" applyAlignment="1">
      <alignment horizontal="right" vertical="center"/>
    </xf>
    <xf numFmtId="0" fontId="11" fillId="2" borderId="3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right" vertical="center"/>
    </xf>
    <xf numFmtId="1" fontId="8" fillId="0" borderId="8" xfId="2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2" fillId="0" borderId="5" xfId="2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" fontId="3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6" fillId="0" borderId="5" xfId="2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right" vertical="center"/>
    </xf>
    <xf numFmtId="1" fontId="23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1" fontId="16" fillId="0" borderId="0" xfId="2" applyNumberFormat="1" applyFont="1" applyFill="1" applyBorder="1" applyAlignment="1">
      <alignment horizontal="center" vertical="center"/>
    </xf>
    <xf numFmtId="9" fontId="24" fillId="0" borderId="0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Border="1" applyAlignment="1">
      <alignment horizontal="center" vertical="center"/>
    </xf>
    <xf numFmtId="165" fontId="16" fillId="0" borderId="0" xfId="2" applyNumberFormat="1" applyFont="1" applyFill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/>
    </xf>
    <xf numFmtId="1" fontId="11" fillId="0" borderId="5" xfId="2" applyNumberFormat="1" applyFont="1" applyFill="1" applyBorder="1" applyAlignment="1">
      <alignment horizontal="center" vertical="center"/>
    </xf>
    <xf numFmtId="1" fontId="11" fillId="2" borderId="5" xfId="2" applyNumberFormat="1" applyFont="1" applyFill="1" applyBorder="1" applyAlignment="1">
      <alignment horizontal="center" vertical="center" textRotation="90"/>
    </xf>
    <xf numFmtId="1" fontId="11" fillId="2" borderId="5" xfId="2" applyNumberFormat="1" applyFont="1" applyFill="1" applyBorder="1" applyAlignment="1">
      <alignment horizontal="center" vertical="center"/>
    </xf>
    <xf numFmtId="1" fontId="15" fillId="0" borderId="5" xfId="2" applyNumberFormat="1" applyFont="1" applyFill="1" applyBorder="1" applyAlignment="1">
      <alignment horizontal="center" vertical="center"/>
    </xf>
    <xf numFmtId="1" fontId="16" fillId="0" borderId="5" xfId="2" applyNumberFormat="1" applyFont="1" applyFill="1" applyBorder="1" applyAlignment="1">
      <alignment horizontal="left" vertical="center"/>
    </xf>
    <xf numFmtId="1" fontId="17" fillId="0" borderId="5" xfId="2" applyNumberFormat="1" applyFont="1" applyFill="1" applyBorder="1" applyAlignment="1">
      <alignment vertical="center"/>
    </xf>
    <xf numFmtId="1" fontId="10" fillId="0" borderId="5" xfId="2" applyNumberFormat="1" applyFont="1" applyBorder="1" applyAlignment="1">
      <alignment horizontal="center" vertical="center"/>
    </xf>
    <xf numFmtId="165" fontId="11" fillId="0" borderId="5" xfId="2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0" fillId="0" borderId="5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" fontId="12" fillId="0" borderId="5" xfId="2" applyNumberFormat="1" applyFont="1" applyFill="1" applyBorder="1" applyAlignment="1">
      <alignment horizontal="center" vertical="center"/>
    </xf>
    <xf numFmtId="1" fontId="6" fillId="0" borderId="5" xfId="2" applyNumberFormat="1" applyFont="1" applyFill="1" applyBorder="1" applyAlignment="1">
      <alignment horizontal="left" vertical="center"/>
    </xf>
    <xf numFmtId="1" fontId="21" fillId="0" borderId="5" xfId="2" applyNumberFormat="1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11" fillId="2" borderId="5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vertical="center"/>
    </xf>
    <xf numFmtId="1" fontId="23" fillId="0" borderId="5" xfId="2" applyNumberFormat="1" applyFont="1" applyFill="1" applyBorder="1" applyAlignment="1">
      <alignment vertical="center"/>
    </xf>
    <xf numFmtId="1" fontId="24" fillId="0" borderId="5" xfId="2" applyNumberFormat="1" applyFont="1" applyFill="1" applyBorder="1" applyAlignment="1">
      <alignment horizontal="center" vertical="center"/>
    </xf>
    <xf numFmtId="1" fontId="6" fillId="0" borderId="5" xfId="2" applyNumberFormat="1" applyFont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/>
    </xf>
    <xf numFmtId="1" fontId="8" fillId="0" borderId="13" xfId="2" applyNumberFormat="1" applyFont="1" applyFill="1" applyBorder="1" applyAlignment="1">
      <alignment horizontal="center" vertical="center"/>
    </xf>
    <xf numFmtId="0" fontId="2" fillId="0" borderId="5" xfId="2" applyFont="1" applyFill="1" applyBorder="1"/>
    <xf numFmtId="1" fontId="23" fillId="0" borderId="0" xfId="2" applyNumberFormat="1" applyFont="1" applyFill="1" applyBorder="1" applyAlignment="1">
      <alignment vertical="center"/>
    </xf>
    <xf numFmtId="1" fontId="6" fillId="0" borderId="0" xfId="2" applyNumberFormat="1" applyFont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8" xfId="2" applyFont="1" applyFill="1" applyBorder="1" applyAlignment="1">
      <alignment horizontal="left" vertical="center"/>
    </xf>
    <xf numFmtId="0" fontId="6" fillId="0" borderId="15" xfId="2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left" vertical="center"/>
    </xf>
    <xf numFmtId="0" fontId="9" fillId="0" borderId="14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16" fillId="0" borderId="0" xfId="2" applyFont="1" applyFill="1" applyAlignment="1">
      <alignment horizontal="center" vertical="center"/>
    </xf>
    <xf numFmtId="1" fontId="16" fillId="0" borderId="0" xfId="2" applyNumberFormat="1" applyFont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6" fillId="0" borderId="14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25" fillId="0" borderId="0" xfId="2" applyFont="1" applyBorder="1" applyAlignment="1">
      <alignment horizontal="center" vertical="center"/>
    </xf>
  </cellXfs>
  <cellStyles count="6">
    <cellStyle name="Excel Built-in Normal" xfId="1"/>
    <cellStyle name="Normalny" xfId="0" builtinId="0"/>
    <cellStyle name="Normalny 2" xfId="2"/>
    <cellStyle name="Normalny 3" xfId="3"/>
    <cellStyle name="Normalny 6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6"/>
  <sheetViews>
    <sheetView tabSelected="1" view="pageBreakPreview" topLeftCell="A82" zoomScaleNormal="120" zoomScaleSheetLayoutView="100" workbookViewId="0">
      <selection activeCell="A92" sqref="A92:J92"/>
    </sheetView>
  </sheetViews>
  <sheetFormatPr defaultColWidth="13" defaultRowHeight="12.75" x14ac:dyDescent="0.2"/>
  <cols>
    <col min="1" max="1" width="40.7109375" style="36" customWidth="1"/>
    <col min="2" max="2" width="6.28515625" style="24" customWidth="1"/>
    <col min="3" max="9" width="6.28515625" style="1" customWidth="1"/>
    <col min="10" max="10" width="6.28515625" style="2" customWidth="1"/>
    <col min="11" max="15" width="13" style="3"/>
    <col min="16" max="17" width="13" style="3" customWidth="1"/>
    <col min="18" max="19" width="13" style="3"/>
    <col min="20" max="20" width="13" style="3" customWidth="1"/>
    <col min="21" max="16384" width="13" style="3"/>
  </cols>
  <sheetData>
    <row r="1" spans="1:10" x14ac:dyDescent="0.2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48" customHeight="1" x14ac:dyDescent="0.2">
      <c r="A2" s="116" t="s">
        <v>106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">
      <c r="J3" s="4"/>
    </row>
    <row r="4" spans="1:10" s="9" customFormat="1" ht="84" customHeight="1" x14ac:dyDescent="0.25">
      <c r="A4" s="37" t="s">
        <v>0</v>
      </c>
      <c r="B4" s="26" t="s">
        <v>1</v>
      </c>
      <c r="C4" s="27" t="s">
        <v>2</v>
      </c>
      <c r="D4" s="27" t="s">
        <v>3</v>
      </c>
      <c r="E4" s="28" t="s">
        <v>4</v>
      </c>
      <c r="F4" s="29" t="s">
        <v>5</v>
      </c>
      <c r="G4" s="29" t="s">
        <v>6</v>
      </c>
      <c r="H4" s="27" t="s">
        <v>7</v>
      </c>
      <c r="I4" s="28" t="s">
        <v>8</v>
      </c>
      <c r="J4" s="28" t="s">
        <v>9</v>
      </c>
    </row>
    <row r="5" spans="1:10" s="9" customFormat="1" ht="12.75" customHeight="1" x14ac:dyDescent="0.25">
      <c r="A5" s="118" t="s">
        <v>92</v>
      </c>
      <c r="B5" s="119"/>
      <c r="C5" s="119"/>
      <c r="D5" s="119"/>
      <c r="E5" s="119"/>
      <c r="F5" s="119"/>
      <c r="G5" s="119"/>
      <c r="H5" s="119"/>
      <c r="I5" s="119"/>
      <c r="J5" s="120"/>
    </row>
    <row r="6" spans="1:10" s="14" customFormat="1" ht="12.6" customHeight="1" x14ac:dyDescent="0.25">
      <c r="A6" s="57" t="s">
        <v>18</v>
      </c>
      <c r="B6" s="45">
        <v>2</v>
      </c>
      <c r="C6" s="10" t="s">
        <v>11</v>
      </c>
      <c r="D6" s="13">
        <f t="shared" ref="D6:D11" si="0">SUM(E6:H6)</f>
        <v>18</v>
      </c>
      <c r="E6" s="49"/>
      <c r="F6" s="49"/>
      <c r="G6" s="49">
        <v>18</v>
      </c>
      <c r="H6" s="33"/>
      <c r="I6" s="13">
        <f t="shared" ref="I6:I11" si="1">ROUNDUP(E6/9,0)</f>
        <v>0</v>
      </c>
      <c r="J6" s="13">
        <f t="shared" ref="J6:J11" si="2">ROUNDUP((F6+G6+H6)/9,0)</f>
        <v>2</v>
      </c>
    </row>
    <row r="7" spans="1:10" s="14" customFormat="1" ht="12.6" customHeight="1" x14ac:dyDescent="0.25">
      <c r="A7" s="47" t="s">
        <v>22</v>
      </c>
      <c r="B7" s="48">
        <v>7</v>
      </c>
      <c r="C7" s="10" t="s">
        <v>11</v>
      </c>
      <c r="D7" s="13">
        <f t="shared" si="0"/>
        <v>45</v>
      </c>
      <c r="E7" s="58">
        <v>18</v>
      </c>
      <c r="F7" s="58">
        <v>18</v>
      </c>
      <c r="G7" s="58">
        <v>9</v>
      </c>
      <c r="H7" s="13"/>
      <c r="I7" s="13">
        <f t="shared" si="1"/>
        <v>2</v>
      </c>
      <c r="J7" s="13">
        <f t="shared" si="2"/>
        <v>3</v>
      </c>
    </row>
    <row r="8" spans="1:10" s="14" customFormat="1" ht="12.6" customHeight="1" x14ac:dyDescent="0.25">
      <c r="A8" s="47" t="s">
        <v>91</v>
      </c>
      <c r="B8" s="68">
        <v>7</v>
      </c>
      <c r="C8" s="10" t="s">
        <v>11</v>
      </c>
      <c r="D8" s="13">
        <f t="shared" si="0"/>
        <v>45</v>
      </c>
      <c r="E8" s="58">
        <v>27</v>
      </c>
      <c r="F8" s="59">
        <v>6</v>
      </c>
      <c r="G8" s="59">
        <v>12</v>
      </c>
      <c r="H8" s="13"/>
      <c r="I8" s="13">
        <f t="shared" si="1"/>
        <v>3</v>
      </c>
      <c r="J8" s="13">
        <f t="shared" si="2"/>
        <v>2</v>
      </c>
    </row>
    <row r="9" spans="1:10" s="15" customFormat="1" ht="12.6" customHeight="1" x14ac:dyDescent="0.25">
      <c r="A9" s="47" t="s">
        <v>23</v>
      </c>
      <c r="B9" s="68">
        <v>4</v>
      </c>
      <c r="C9" s="10" t="s">
        <v>10</v>
      </c>
      <c r="D9" s="13">
        <f t="shared" si="0"/>
        <v>27</v>
      </c>
      <c r="E9" s="58">
        <v>27</v>
      </c>
      <c r="F9" s="59"/>
      <c r="G9" s="59"/>
      <c r="H9" s="13"/>
      <c r="I9" s="13">
        <f t="shared" si="1"/>
        <v>3</v>
      </c>
      <c r="J9" s="13">
        <f t="shared" si="2"/>
        <v>0</v>
      </c>
    </row>
    <row r="10" spans="1:10" s="15" customFormat="1" ht="12.6" customHeight="1" x14ac:dyDescent="0.25">
      <c r="A10" s="47" t="s">
        <v>85</v>
      </c>
      <c r="B10" s="48">
        <v>2</v>
      </c>
      <c r="C10" s="10" t="s">
        <v>11</v>
      </c>
      <c r="D10" s="13">
        <f t="shared" si="0"/>
        <v>18</v>
      </c>
      <c r="E10" s="58">
        <v>18</v>
      </c>
      <c r="F10" s="59"/>
      <c r="G10" s="59"/>
      <c r="H10" s="13"/>
      <c r="I10" s="13">
        <f t="shared" si="1"/>
        <v>2</v>
      </c>
      <c r="J10" s="13">
        <f t="shared" si="2"/>
        <v>0</v>
      </c>
    </row>
    <row r="11" spans="1:10" s="14" customFormat="1" ht="12.6" customHeight="1" x14ac:dyDescent="0.25">
      <c r="A11" s="47" t="s">
        <v>28</v>
      </c>
      <c r="B11" s="48">
        <v>6</v>
      </c>
      <c r="C11" s="10" t="s">
        <v>11</v>
      </c>
      <c r="D11" s="13">
        <f t="shared" si="0"/>
        <v>27</v>
      </c>
      <c r="E11" s="58">
        <v>9</v>
      </c>
      <c r="F11" s="58"/>
      <c r="G11" s="58">
        <v>18</v>
      </c>
      <c r="H11" s="13"/>
      <c r="I11" s="13">
        <f t="shared" si="1"/>
        <v>1</v>
      </c>
      <c r="J11" s="13">
        <f t="shared" si="2"/>
        <v>2</v>
      </c>
    </row>
    <row r="12" spans="1:10" s="14" customFormat="1" ht="12.6" customHeight="1" x14ac:dyDescent="0.25">
      <c r="A12" s="42" t="s">
        <v>12</v>
      </c>
      <c r="B12" s="35">
        <f>SUM(B6:B11)</f>
        <v>28</v>
      </c>
      <c r="C12" s="40">
        <f>COUNTIF(C6:C11,"e")</f>
        <v>1</v>
      </c>
      <c r="D12" s="23">
        <f t="shared" ref="D12:J12" si="3">SUM(D6:D11)</f>
        <v>180</v>
      </c>
      <c r="E12" s="23">
        <f t="shared" si="3"/>
        <v>99</v>
      </c>
      <c r="F12" s="23">
        <f t="shared" si="3"/>
        <v>24</v>
      </c>
      <c r="G12" s="23">
        <f t="shared" si="3"/>
        <v>57</v>
      </c>
      <c r="H12" s="23">
        <f t="shared" si="3"/>
        <v>0</v>
      </c>
      <c r="I12" s="23">
        <f t="shared" si="3"/>
        <v>11</v>
      </c>
      <c r="J12" s="23">
        <f t="shared" si="3"/>
        <v>9</v>
      </c>
    </row>
    <row r="13" spans="1:10" s="15" customFormat="1" ht="12.6" customHeight="1" x14ac:dyDescent="0.25">
      <c r="A13" s="66" t="s">
        <v>93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s="15" customFormat="1" ht="12.6" customHeight="1" x14ac:dyDescent="0.25">
      <c r="A14" s="47" t="s">
        <v>19</v>
      </c>
      <c r="B14" s="48">
        <v>2</v>
      </c>
      <c r="C14" s="10" t="s">
        <v>11</v>
      </c>
      <c r="D14" s="13">
        <f t="shared" ref="D14:D20" si="4">SUM(E14:H14)</f>
        <v>18</v>
      </c>
      <c r="E14" s="13"/>
      <c r="F14" s="13"/>
      <c r="G14" s="18">
        <v>18</v>
      </c>
      <c r="H14" s="13"/>
      <c r="I14" s="13">
        <f>ROUNDUP(E14/9,0)</f>
        <v>0</v>
      </c>
      <c r="J14" s="13">
        <f>ROUNDUP((F14+G14+H14)/9,0)</f>
        <v>2</v>
      </c>
    </row>
    <row r="15" spans="1:10" s="15" customFormat="1" ht="12.6" customHeight="1" x14ac:dyDescent="0.25">
      <c r="A15" s="47" t="s">
        <v>29</v>
      </c>
      <c r="B15" s="48">
        <v>6</v>
      </c>
      <c r="C15" s="10" t="s">
        <v>10</v>
      </c>
      <c r="D15" s="13">
        <f t="shared" si="4"/>
        <v>36</v>
      </c>
      <c r="E15" s="30">
        <v>18</v>
      </c>
      <c r="F15" s="30">
        <v>12</v>
      </c>
      <c r="G15" s="69">
        <v>6</v>
      </c>
      <c r="H15" s="13"/>
      <c r="I15" s="13">
        <f t="shared" ref="I15:I20" si="5">ROUNDUP(E15/9,0)</f>
        <v>2</v>
      </c>
      <c r="J15" s="13">
        <f t="shared" ref="J15:J20" si="6">ROUNDUP((F15+G15+H15)/9,0)</f>
        <v>2</v>
      </c>
    </row>
    <row r="16" spans="1:10" s="15" customFormat="1" ht="12.6" customHeight="1" x14ac:dyDescent="0.25">
      <c r="A16" s="47" t="s">
        <v>34</v>
      </c>
      <c r="B16" s="48">
        <v>4</v>
      </c>
      <c r="C16" s="10" t="s">
        <v>11</v>
      </c>
      <c r="D16" s="13">
        <f>SUM(E16:H16)</f>
        <v>27</v>
      </c>
      <c r="E16" s="13">
        <v>9</v>
      </c>
      <c r="F16" s="13">
        <v>6</v>
      </c>
      <c r="G16" s="18">
        <v>12</v>
      </c>
      <c r="H16" s="13"/>
      <c r="I16" s="13">
        <f t="shared" si="5"/>
        <v>1</v>
      </c>
      <c r="J16" s="13">
        <f t="shared" si="6"/>
        <v>2</v>
      </c>
    </row>
    <row r="17" spans="1:10" s="17" customFormat="1" ht="12.6" customHeight="1" x14ac:dyDescent="0.25">
      <c r="A17" s="47" t="s">
        <v>30</v>
      </c>
      <c r="B17" s="48">
        <v>4</v>
      </c>
      <c r="C17" s="10" t="s">
        <v>11</v>
      </c>
      <c r="D17" s="13">
        <f t="shared" si="4"/>
        <v>18</v>
      </c>
      <c r="E17" s="31">
        <v>9</v>
      </c>
      <c r="F17" s="31"/>
      <c r="G17" s="34">
        <v>9</v>
      </c>
      <c r="H17" s="33"/>
      <c r="I17" s="13">
        <f t="shared" si="5"/>
        <v>1</v>
      </c>
      <c r="J17" s="13">
        <f t="shared" si="6"/>
        <v>1</v>
      </c>
    </row>
    <row r="18" spans="1:10" s="16" customFormat="1" ht="12.6" customHeight="1" x14ac:dyDescent="0.25">
      <c r="A18" s="47" t="s">
        <v>24</v>
      </c>
      <c r="B18" s="67">
        <v>5</v>
      </c>
      <c r="C18" s="10" t="s">
        <v>11</v>
      </c>
      <c r="D18" s="13">
        <f>SUM(E18:H18)</f>
        <v>27</v>
      </c>
      <c r="E18" s="49">
        <v>9</v>
      </c>
      <c r="F18" s="49">
        <v>6</v>
      </c>
      <c r="G18" s="49">
        <v>12</v>
      </c>
      <c r="H18" s="33"/>
      <c r="I18" s="13">
        <f t="shared" si="5"/>
        <v>1</v>
      </c>
      <c r="J18" s="13">
        <f t="shared" si="6"/>
        <v>2</v>
      </c>
    </row>
    <row r="19" spans="1:10" s="14" customFormat="1" ht="12.6" customHeight="1" x14ac:dyDescent="0.25">
      <c r="A19" s="47" t="s">
        <v>26</v>
      </c>
      <c r="B19" s="48">
        <v>5</v>
      </c>
      <c r="C19" s="10" t="s">
        <v>10</v>
      </c>
      <c r="D19" s="13">
        <f>SUM(E19:H19)</f>
        <v>27</v>
      </c>
      <c r="E19" s="13">
        <v>9</v>
      </c>
      <c r="F19" s="13">
        <v>6</v>
      </c>
      <c r="G19" s="18">
        <v>12</v>
      </c>
      <c r="H19" s="13"/>
      <c r="I19" s="13">
        <f t="shared" si="5"/>
        <v>1</v>
      </c>
      <c r="J19" s="13">
        <f t="shared" si="6"/>
        <v>2</v>
      </c>
    </row>
    <row r="20" spans="1:10" s="14" customFormat="1" ht="12.6" customHeight="1" x14ac:dyDescent="0.25">
      <c r="A20" s="51" t="s">
        <v>27</v>
      </c>
      <c r="B20" s="67">
        <v>4</v>
      </c>
      <c r="C20" s="10" t="s">
        <v>11</v>
      </c>
      <c r="D20" s="13">
        <f t="shared" si="4"/>
        <v>27</v>
      </c>
      <c r="E20" s="49">
        <v>9</v>
      </c>
      <c r="F20" s="49">
        <v>6</v>
      </c>
      <c r="G20" s="49">
        <v>12</v>
      </c>
      <c r="H20" s="33"/>
      <c r="I20" s="13">
        <f t="shared" si="5"/>
        <v>1</v>
      </c>
      <c r="J20" s="13">
        <f t="shared" si="6"/>
        <v>2</v>
      </c>
    </row>
    <row r="21" spans="1:10" s="14" customFormat="1" ht="12.6" customHeight="1" x14ac:dyDescent="0.25">
      <c r="A21" s="42" t="s">
        <v>12</v>
      </c>
      <c r="B21" s="35">
        <f>SUM(B14:B20)</f>
        <v>30</v>
      </c>
      <c r="C21" s="40">
        <f>COUNTIF(C14:C20,"e")</f>
        <v>2</v>
      </c>
      <c r="D21" s="23">
        <f t="shared" ref="D21:J21" si="7">SUM(D14:D20)</f>
        <v>180</v>
      </c>
      <c r="E21" s="23">
        <f t="shared" si="7"/>
        <v>63</v>
      </c>
      <c r="F21" s="23">
        <f t="shared" si="7"/>
        <v>36</v>
      </c>
      <c r="G21" s="23">
        <f t="shared" si="7"/>
        <v>81</v>
      </c>
      <c r="H21" s="23">
        <f t="shared" si="7"/>
        <v>0</v>
      </c>
      <c r="I21" s="23">
        <f t="shared" si="7"/>
        <v>7</v>
      </c>
      <c r="J21" s="23">
        <f t="shared" si="7"/>
        <v>13</v>
      </c>
    </row>
    <row r="22" spans="1:10" s="14" customFormat="1" ht="12.6" customHeight="1" x14ac:dyDescent="0.25">
      <c r="A22" s="66" t="s">
        <v>94</v>
      </c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s="15" customFormat="1" ht="12.6" customHeight="1" x14ac:dyDescent="0.25">
      <c r="A23" s="47" t="s">
        <v>21</v>
      </c>
      <c r="B23" s="48">
        <v>2</v>
      </c>
      <c r="C23" s="10" t="s">
        <v>11</v>
      </c>
      <c r="D23" s="13">
        <f>SUM(E23:H23)</f>
        <v>18</v>
      </c>
      <c r="E23" s="13"/>
      <c r="F23" s="13"/>
      <c r="G23" s="18">
        <v>18</v>
      </c>
      <c r="H23" s="13"/>
      <c r="I23" s="13">
        <f>ROUNDUP(E23/9,0)</f>
        <v>0</v>
      </c>
      <c r="J23" s="13">
        <f>ROUNDUP((F23+G23+H23)/9,0)</f>
        <v>2</v>
      </c>
    </row>
    <row r="24" spans="1:10" s="14" customFormat="1" ht="12.6" customHeight="1" x14ac:dyDescent="0.25">
      <c r="A24" s="51" t="s">
        <v>31</v>
      </c>
      <c r="B24" s="48">
        <v>4</v>
      </c>
      <c r="C24" s="10" t="s">
        <v>10</v>
      </c>
      <c r="D24" s="13">
        <f t="shared" ref="D24:D29" si="8">SUM(E24:H24)</f>
        <v>27</v>
      </c>
      <c r="E24" s="13">
        <v>9</v>
      </c>
      <c r="F24" s="13">
        <v>6</v>
      </c>
      <c r="G24" s="18">
        <v>12</v>
      </c>
      <c r="H24" s="13"/>
      <c r="I24" s="13">
        <f t="shared" ref="I24:I29" si="9">ROUNDUP(E24/9,0)</f>
        <v>1</v>
      </c>
      <c r="J24" s="13">
        <f t="shared" ref="J24:J29" si="10">ROUNDUP((F24+G24+H24)/9,0)</f>
        <v>2</v>
      </c>
    </row>
    <row r="25" spans="1:10" s="15" customFormat="1" ht="12.6" customHeight="1" x14ac:dyDescent="0.25">
      <c r="A25" s="47" t="s">
        <v>32</v>
      </c>
      <c r="B25" s="65">
        <v>5</v>
      </c>
      <c r="C25" s="63" t="s">
        <v>10</v>
      </c>
      <c r="D25" s="13">
        <f t="shared" si="8"/>
        <v>36</v>
      </c>
      <c r="E25" s="13">
        <v>18</v>
      </c>
      <c r="F25" s="13">
        <v>6</v>
      </c>
      <c r="G25" s="18">
        <v>12</v>
      </c>
      <c r="H25" s="13"/>
      <c r="I25" s="13">
        <f t="shared" si="9"/>
        <v>2</v>
      </c>
      <c r="J25" s="13">
        <f t="shared" si="10"/>
        <v>2</v>
      </c>
    </row>
    <row r="26" spans="1:10" s="14" customFormat="1" ht="12.6" customHeight="1" x14ac:dyDescent="0.25">
      <c r="A26" s="51" t="s">
        <v>33</v>
      </c>
      <c r="B26" s="48">
        <v>4</v>
      </c>
      <c r="C26" s="10" t="s">
        <v>10</v>
      </c>
      <c r="D26" s="13">
        <f>SUM(E26:H26)</f>
        <v>27</v>
      </c>
      <c r="E26" s="13">
        <v>9</v>
      </c>
      <c r="F26" s="13">
        <v>6</v>
      </c>
      <c r="G26" s="18">
        <v>12</v>
      </c>
      <c r="H26" s="13"/>
      <c r="I26" s="13">
        <f t="shared" si="9"/>
        <v>1</v>
      </c>
      <c r="J26" s="13">
        <f t="shared" si="10"/>
        <v>2</v>
      </c>
    </row>
    <row r="27" spans="1:10" s="14" customFormat="1" ht="12.6" customHeight="1" x14ac:dyDescent="0.25">
      <c r="A27" s="47" t="s">
        <v>25</v>
      </c>
      <c r="B27" s="48">
        <v>4</v>
      </c>
      <c r="C27" s="10" t="s">
        <v>11</v>
      </c>
      <c r="D27" s="13">
        <f>SUM(E27:H27)</f>
        <v>27</v>
      </c>
      <c r="E27" s="13">
        <v>9</v>
      </c>
      <c r="F27" s="13">
        <v>6</v>
      </c>
      <c r="G27" s="18">
        <v>12</v>
      </c>
      <c r="H27" s="13"/>
      <c r="I27" s="13">
        <f t="shared" si="9"/>
        <v>1</v>
      </c>
      <c r="J27" s="13">
        <f t="shared" si="10"/>
        <v>2</v>
      </c>
    </row>
    <row r="28" spans="1:10" s="14" customFormat="1" ht="12.6" customHeight="1" x14ac:dyDescent="0.25">
      <c r="A28" s="47" t="s">
        <v>83</v>
      </c>
      <c r="B28" s="65">
        <v>1</v>
      </c>
      <c r="C28" s="63" t="s">
        <v>11</v>
      </c>
      <c r="D28" s="13">
        <f>SUM(E28:H28)</f>
        <v>9</v>
      </c>
      <c r="E28" s="13">
        <v>9</v>
      </c>
      <c r="F28" s="13"/>
      <c r="G28" s="18"/>
      <c r="H28" s="13"/>
      <c r="I28" s="13">
        <f t="shared" si="9"/>
        <v>1</v>
      </c>
      <c r="J28" s="13">
        <f t="shared" si="10"/>
        <v>0</v>
      </c>
    </row>
    <row r="29" spans="1:10" s="14" customFormat="1" ht="12.6" customHeight="1" x14ac:dyDescent="0.25">
      <c r="A29" s="47" t="s">
        <v>35</v>
      </c>
      <c r="B29" s="48">
        <v>6</v>
      </c>
      <c r="C29" s="10" t="s">
        <v>10</v>
      </c>
      <c r="D29" s="13">
        <f t="shared" si="8"/>
        <v>36</v>
      </c>
      <c r="E29" s="13">
        <v>18</v>
      </c>
      <c r="F29" s="13">
        <v>6</v>
      </c>
      <c r="G29" s="18">
        <v>12</v>
      </c>
      <c r="H29" s="13"/>
      <c r="I29" s="13">
        <f t="shared" si="9"/>
        <v>2</v>
      </c>
      <c r="J29" s="13">
        <f t="shared" si="10"/>
        <v>2</v>
      </c>
    </row>
    <row r="30" spans="1:10" s="14" customFormat="1" ht="12.6" customHeight="1" x14ac:dyDescent="0.25">
      <c r="A30" s="42" t="s">
        <v>12</v>
      </c>
      <c r="B30" s="35">
        <f>SUM(B23:B29)</f>
        <v>26</v>
      </c>
      <c r="C30" s="40">
        <f>COUNTIF(C23:C29,"e")</f>
        <v>4</v>
      </c>
      <c r="D30" s="23">
        <f>SUM(D23:D29)</f>
        <v>180</v>
      </c>
      <c r="E30" s="23">
        <f>SUM(E23:E29)</f>
        <v>72</v>
      </c>
      <c r="F30" s="23">
        <f>SUM(F23:F29)</f>
        <v>30</v>
      </c>
      <c r="G30" s="23">
        <f>SUM(G23:G29)</f>
        <v>78</v>
      </c>
      <c r="H30" s="23"/>
      <c r="I30" s="23">
        <f>SUM(I23:I29)</f>
        <v>8</v>
      </c>
      <c r="J30" s="23">
        <f>SUM(J23:J29)</f>
        <v>12</v>
      </c>
    </row>
    <row r="31" spans="1:10" s="15" customFormat="1" ht="12.6" customHeight="1" x14ac:dyDescent="0.25">
      <c r="A31" s="66" t="s">
        <v>95</v>
      </c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s="15" customFormat="1" ht="12.6" customHeight="1" x14ac:dyDescent="0.25">
      <c r="A32" s="52" t="s">
        <v>20</v>
      </c>
      <c r="B32" s="48">
        <v>2</v>
      </c>
      <c r="C32" s="10" t="s">
        <v>10</v>
      </c>
      <c r="D32" s="13">
        <f t="shared" ref="D32:D38" si="11">SUM(E32:H32)</f>
        <v>18</v>
      </c>
      <c r="E32" s="13"/>
      <c r="F32" s="13"/>
      <c r="G32" s="18">
        <v>18</v>
      </c>
      <c r="H32" s="13"/>
      <c r="I32" s="13">
        <f>ROUNDUP(E32/9,0)</f>
        <v>0</v>
      </c>
      <c r="J32" s="13">
        <f>ROUNDUP((F32+G32+H32)/9,0)</f>
        <v>2</v>
      </c>
    </row>
    <row r="33" spans="1:10" s="14" customFormat="1" ht="12.6" customHeight="1" x14ac:dyDescent="0.25">
      <c r="A33" s="47" t="s">
        <v>40</v>
      </c>
      <c r="B33" s="48">
        <v>4</v>
      </c>
      <c r="C33" s="10" t="s">
        <v>11</v>
      </c>
      <c r="D33" s="13">
        <f t="shared" si="11"/>
        <v>27</v>
      </c>
      <c r="E33" s="13">
        <v>9</v>
      </c>
      <c r="F33" s="13">
        <v>6</v>
      </c>
      <c r="G33" s="18">
        <v>12</v>
      </c>
      <c r="H33" s="13"/>
      <c r="I33" s="13">
        <f t="shared" ref="I33:I38" si="12">ROUNDUP(E33/9,0)</f>
        <v>1</v>
      </c>
      <c r="J33" s="13">
        <f t="shared" ref="J33:J38" si="13">ROUNDUP((F33+G33+H33)/9,0)</f>
        <v>2</v>
      </c>
    </row>
    <row r="34" spans="1:10" s="14" customFormat="1" ht="12.6" customHeight="1" x14ac:dyDescent="0.25">
      <c r="A34" s="44" t="s">
        <v>38</v>
      </c>
      <c r="B34" s="45">
        <v>4</v>
      </c>
      <c r="C34" s="10" t="s">
        <v>11</v>
      </c>
      <c r="D34" s="13">
        <f t="shared" si="11"/>
        <v>27</v>
      </c>
      <c r="E34" s="13">
        <v>9</v>
      </c>
      <c r="F34" s="13">
        <v>6</v>
      </c>
      <c r="G34" s="18">
        <v>12</v>
      </c>
      <c r="H34" s="13"/>
      <c r="I34" s="13">
        <f t="shared" si="12"/>
        <v>1</v>
      </c>
      <c r="J34" s="13">
        <f t="shared" si="13"/>
        <v>2</v>
      </c>
    </row>
    <row r="35" spans="1:10" s="14" customFormat="1" ht="12.6" customHeight="1" x14ac:dyDescent="0.25">
      <c r="A35" s="47" t="s">
        <v>17</v>
      </c>
      <c r="B35" s="48">
        <v>4</v>
      </c>
      <c r="C35" s="10" t="s">
        <v>11</v>
      </c>
      <c r="D35" s="13">
        <f t="shared" si="11"/>
        <v>27</v>
      </c>
      <c r="E35" s="13">
        <v>9</v>
      </c>
      <c r="F35" s="13">
        <v>6</v>
      </c>
      <c r="G35" s="18">
        <v>12</v>
      </c>
      <c r="H35" s="13"/>
      <c r="I35" s="13">
        <f t="shared" si="12"/>
        <v>1</v>
      </c>
      <c r="J35" s="13">
        <f t="shared" si="13"/>
        <v>2</v>
      </c>
    </row>
    <row r="36" spans="1:10" s="14" customFormat="1" ht="12.6" customHeight="1" x14ac:dyDescent="0.25">
      <c r="A36" s="44" t="s">
        <v>39</v>
      </c>
      <c r="B36" s="45">
        <v>4</v>
      </c>
      <c r="C36" s="10" t="s">
        <v>10</v>
      </c>
      <c r="D36" s="13">
        <f t="shared" si="11"/>
        <v>27</v>
      </c>
      <c r="E36" s="13">
        <v>9</v>
      </c>
      <c r="F36" s="13">
        <v>6</v>
      </c>
      <c r="G36" s="18">
        <v>12</v>
      </c>
      <c r="H36" s="13"/>
      <c r="I36" s="13">
        <f t="shared" si="12"/>
        <v>1</v>
      </c>
      <c r="J36" s="13">
        <f t="shared" si="13"/>
        <v>2</v>
      </c>
    </row>
    <row r="37" spans="1:10" s="15" customFormat="1" ht="12.6" customHeight="1" x14ac:dyDescent="0.25">
      <c r="A37" s="96" t="s">
        <v>36</v>
      </c>
      <c r="B37" s="68">
        <v>4</v>
      </c>
      <c r="C37" s="89" t="s">
        <v>11</v>
      </c>
      <c r="D37" s="30">
        <f t="shared" si="11"/>
        <v>27</v>
      </c>
      <c r="E37" s="30">
        <v>9</v>
      </c>
      <c r="F37" s="30">
        <v>6</v>
      </c>
      <c r="G37" s="69">
        <v>12</v>
      </c>
      <c r="H37" s="30"/>
      <c r="I37" s="30">
        <f t="shared" si="12"/>
        <v>1</v>
      </c>
      <c r="J37" s="30">
        <f t="shared" si="13"/>
        <v>2</v>
      </c>
    </row>
    <row r="38" spans="1:10" s="14" customFormat="1" ht="12.6" customHeight="1" x14ac:dyDescent="0.25">
      <c r="A38" s="47" t="s">
        <v>42</v>
      </c>
      <c r="B38" s="64">
        <v>5</v>
      </c>
      <c r="C38" s="90" t="s">
        <v>10</v>
      </c>
      <c r="D38" s="31">
        <f t="shared" si="11"/>
        <v>27</v>
      </c>
      <c r="E38" s="31">
        <v>9</v>
      </c>
      <c r="F38" s="31">
        <v>6</v>
      </c>
      <c r="G38" s="34">
        <v>12</v>
      </c>
      <c r="H38" s="31"/>
      <c r="I38" s="31">
        <f t="shared" si="12"/>
        <v>1</v>
      </c>
      <c r="J38" s="31">
        <f t="shared" si="13"/>
        <v>2</v>
      </c>
    </row>
    <row r="39" spans="1:10" s="19" customFormat="1" ht="13.5" x14ac:dyDescent="0.2">
      <c r="A39" s="42" t="s">
        <v>12</v>
      </c>
      <c r="B39" s="81">
        <f>SUM(B32:B38)</f>
        <v>27</v>
      </c>
      <c r="C39" s="97">
        <f>COUNTIF(C32:C38,"e")</f>
        <v>3</v>
      </c>
      <c r="D39" s="81">
        <f t="shared" ref="D39:J39" si="14">SUM(D32:D38)</f>
        <v>180</v>
      </c>
      <c r="E39" s="81">
        <f t="shared" si="14"/>
        <v>54</v>
      </c>
      <c r="F39" s="81">
        <f t="shared" si="14"/>
        <v>36</v>
      </c>
      <c r="G39" s="81">
        <f t="shared" si="14"/>
        <v>90</v>
      </c>
      <c r="H39" s="81">
        <f t="shared" si="14"/>
        <v>0</v>
      </c>
      <c r="I39" s="81">
        <f t="shared" si="14"/>
        <v>6</v>
      </c>
      <c r="J39" s="81">
        <f t="shared" si="14"/>
        <v>14</v>
      </c>
    </row>
    <row r="40" spans="1:10" s="20" customFormat="1" x14ac:dyDescent="0.2">
      <c r="A40" s="98" t="s">
        <v>13</v>
      </c>
      <c r="B40" s="79">
        <f>B12+B21+B30+B39</f>
        <v>111</v>
      </c>
      <c r="C40" s="80"/>
      <c r="D40" s="81">
        <f>D12+D21+D30+D39</f>
        <v>720</v>
      </c>
      <c r="E40" s="81">
        <f>E12+E21+E30+E39</f>
        <v>288</v>
      </c>
      <c r="F40" s="81">
        <f>F12+F21+F30+F39</f>
        <v>126</v>
      </c>
      <c r="G40" s="81">
        <f>G12+G21+G30+G39</f>
        <v>306</v>
      </c>
      <c r="H40" s="81">
        <f>H39+H30+H21+H12</f>
        <v>0</v>
      </c>
      <c r="I40" s="82"/>
      <c r="J40" s="82"/>
    </row>
    <row r="41" spans="1:10" s="20" customFormat="1" ht="13.5" x14ac:dyDescent="0.2">
      <c r="A41" s="83" t="s">
        <v>14</v>
      </c>
      <c r="B41" s="99"/>
      <c r="C41" s="100"/>
      <c r="D41" s="101"/>
      <c r="E41" s="86">
        <f>(E40/D40)*100</f>
        <v>40</v>
      </c>
      <c r="F41" s="86">
        <f>(F40/D40)*100</f>
        <v>17.5</v>
      </c>
      <c r="G41" s="86">
        <f>(G40/D40)*100</f>
        <v>42.5</v>
      </c>
      <c r="H41" s="86">
        <f>(H40/D40)*100</f>
        <v>0</v>
      </c>
      <c r="I41" s="88"/>
      <c r="J41" s="88"/>
    </row>
    <row r="42" spans="1:10" s="20" customFormat="1" ht="13.5" x14ac:dyDescent="0.2">
      <c r="A42" s="62"/>
      <c r="B42" s="105"/>
      <c r="C42" s="75"/>
      <c r="D42" s="106"/>
      <c r="E42" s="61"/>
      <c r="F42" s="61"/>
      <c r="G42" s="61"/>
      <c r="H42" s="61"/>
      <c r="I42" s="107"/>
      <c r="J42" s="107"/>
    </row>
    <row r="43" spans="1:10" s="20" customFormat="1" ht="13.5" x14ac:dyDescent="0.2">
      <c r="A43" s="72"/>
      <c r="B43" s="71"/>
      <c r="C43" s="73"/>
      <c r="D43" s="73"/>
      <c r="E43" s="73"/>
      <c r="F43" s="74"/>
      <c r="G43" s="75"/>
      <c r="H43" s="76"/>
      <c r="I43" s="121"/>
      <c r="J43" s="121"/>
    </row>
    <row r="44" spans="1:10" s="20" customFormat="1" ht="13.5" x14ac:dyDescent="0.2">
      <c r="A44" s="72"/>
      <c r="B44" s="71"/>
      <c r="C44" s="73"/>
      <c r="D44" s="73"/>
      <c r="E44" s="73"/>
      <c r="F44" s="74"/>
      <c r="G44" s="75"/>
      <c r="H44" s="76"/>
      <c r="I44" s="77"/>
      <c r="J44" s="77"/>
    </row>
    <row r="45" spans="1:10" s="20" customFormat="1" ht="13.5" x14ac:dyDescent="0.2">
      <c r="A45" s="78"/>
      <c r="B45" s="71"/>
      <c r="C45" s="73"/>
      <c r="D45" s="73"/>
      <c r="E45" s="73"/>
      <c r="F45" s="74"/>
      <c r="G45" s="75"/>
      <c r="H45" s="76"/>
      <c r="I45" s="77"/>
      <c r="J45" s="77"/>
    </row>
    <row r="46" spans="1:10" s="20" customFormat="1" ht="12.6" customHeight="1" x14ac:dyDescent="0.2">
      <c r="A46" s="78"/>
      <c r="B46" s="71"/>
      <c r="C46" s="73"/>
      <c r="D46" s="73"/>
      <c r="E46" s="73"/>
      <c r="F46" s="74"/>
      <c r="G46" s="75"/>
      <c r="H46" s="76"/>
      <c r="I46" s="77"/>
      <c r="J46" s="77"/>
    </row>
    <row r="47" spans="1:10" s="20" customFormat="1" ht="81.75" customHeight="1" x14ac:dyDescent="0.2">
      <c r="A47" s="38" t="s">
        <v>0</v>
      </c>
      <c r="B47" s="25" t="s">
        <v>1</v>
      </c>
      <c r="C47" s="5" t="s">
        <v>2</v>
      </c>
      <c r="D47" s="5" t="s">
        <v>3</v>
      </c>
      <c r="E47" s="6" t="s">
        <v>4</v>
      </c>
      <c r="F47" s="7" t="s">
        <v>5</v>
      </c>
      <c r="G47" s="7" t="s">
        <v>6</v>
      </c>
      <c r="H47" s="8" t="s">
        <v>7</v>
      </c>
      <c r="I47" s="6" t="s">
        <v>8</v>
      </c>
      <c r="J47" s="6" t="s">
        <v>9</v>
      </c>
    </row>
    <row r="48" spans="1:10" s="21" customFormat="1" ht="12.6" customHeight="1" x14ac:dyDescent="0.2">
      <c r="A48" s="109" t="s">
        <v>96</v>
      </c>
      <c r="B48" s="110"/>
      <c r="C48" s="110"/>
      <c r="D48" s="110"/>
      <c r="E48" s="110"/>
      <c r="F48" s="110"/>
      <c r="G48" s="110"/>
      <c r="H48" s="110"/>
      <c r="I48" s="110"/>
      <c r="J48" s="111"/>
    </row>
    <row r="49" spans="1:10" s="21" customFormat="1" ht="12.6" customHeight="1" x14ac:dyDescent="0.2">
      <c r="A49" s="44" t="s">
        <v>37</v>
      </c>
      <c r="B49" s="45">
        <v>4</v>
      </c>
      <c r="C49" s="10" t="s">
        <v>10</v>
      </c>
      <c r="D49" s="13">
        <f t="shared" ref="D49:D55" si="15">SUM(E49:H49)</f>
        <v>27</v>
      </c>
      <c r="E49" s="13">
        <v>9</v>
      </c>
      <c r="F49" s="13">
        <v>6</v>
      </c>
      <c r="G49" s="18">
        <v>12</v>
      </c>
      <c r="H49" s="13"/>
      <c r="I49" s="13">
        <f>ROUNDUP(E49/9,0)</f>
        <v>1</v>
      </c>
      <c r="J49" s="13">
        <f>ROUNDUP((F49+G49+H49)/9,0)</f>
        <v>2</v>
      </c>
    </row>
    <row r="50" spans="1:10" s="20" customFormat="1" ht="12.6" customHeight="1" x14ac:dyDescent="0.2">
      <c r="A50" s="44" t="s">
        <v>44</v>
      </c>
      <c r="B50" s="45">
        <v>4</v>
      </c>
      <c r="C50" s="10" t="s">
        <v>10</v>
      </c>
      <c r="D50" s="13">
        <f t="shared" si="15"/>
        <v>27</v>
      </c>
      <c r="E50" s="13">
        <v>9</v>
      </c>
      <c r="F50" s="13">
        <v>6</v>
      </c>
      <c r="G50" s="18">
        <v>12</v>
      </c>
      <c r="H50" s="13"/>
      <c r="I50" s="13">
        <f t="shared" ref="I50:I55" si="16">ROUNDUP(E50/9,0)</f>
        <v>1</v>
      </c>
      <c r="J50" s="13">
        <f t="shared" ref="J50:J55" si="17">ROUNDUP((F50+G50+H50)/9,0)</f>
        <v>2</v>
      </c>
    </row>
    <row r="51" spans="1:10" s="20" customFormat="1" ht="12.6" customHeight="1" x14ac:dyDescent="0.2">
      <c r="A51" s="44" t="s">
        <v>45</v>
      </c>
      <c r="B51" s="45">
        <v>4</v>
      </c>
      <c r="C51" s="10" t="s">
        <v>10</v>
      </c>
      <c r="D51" s="13">
        <f t="shared" si="15"/>
        <v>27</v>
      </c>
      <c r="E51" s="13">
        <v>9</v>
      </c>
      <c r="F51" s="13">
        <v>6</v>
      </c>
      <c r="G51" s="18">
        <v>12</v>
      </c>
      <c r="H51" s="13"/>
      <c r="I51" s="13">
        <f t="shared" si="16"/>
        <v>1</v>
      </c>
      <c r="J51" s="13">
        <f t="shared" si="17"/>
        <v>2</v>
      </c>
    </row>
    <row r="52" spans="1:10" s="20" customFormat="1" ht="12.6" customHeight="1" x14ac:dyDescent="0.2">
      <c r="A52" s="57" t="s">
        <v>47</v>
      </c>
      <c r="B52" s="45">
        <v>3</v>
      </c>
      <c r="C52" s="10" t="s">
        <v>11</v>
      </c>
      <c r="D52" s="13">
        <f t="shared" si="15"/>
        <v>24</v>
      </c>
      <c r="E52" s="13">
        <v>9</v>
      </c>
      <c r="F52" s="13">
        <v>6</v>
      </c>
      <c r="G52" s="18">
        <v>9</v>
      </c>
      <c r="H52" s="13"/>
      <c r="I52" s="13">
        <f t="shared" si="16"/>
        <v>1</v>
      </c>
      <c r="J52" s="13">
        <f t="shared" si="17"/>
        <v>2</v>
      </c>
    </row>
    <row r="53" spans="1:10" s="20" customFormat="1" ht="12.6" customHeight="1" x14ac:dyDescent="0.2">
      <c r="A53" s="47" t="s">
        <v>99</v>
      </c>
      <c r="B53" s="48">
        <v>3</v>
      </c>
      <c r="C53" s="10" t="s">
        <v>11</v>
      </c>
      <c r="D53" s="13">
        <f t="shared" si="15"/>
        <v>24</v>
      </c>
      <c r="E53" s="13">
        <v>9</v>
      </c>
      <c r="F53" s="13">
        <v>6</v>
      </c>
      <c r="G53" s="18">
        <v>9</v>
      </c>
      <c r="H53" s="13"/>
      <c r="I53" s="13">
        <f t="shared" si="16"/>
        <v>1</v>
      </c>
      <c r="J53" s="13">
        <f t="shared" si="17"/>
        <v>2</v>
      </c>
    </row>
    <row r="54" spans="1:10" s="20" customFormat="1" ht="12.6" customHeight="1" x14ac:dyDescent="0.2">
      <c r="A54" s="104" t="s">
        <v>64</v>
      </c>
      <c r="B54" s="48">
        <v>3</v>
      </c>
      <c r="C54" s="10" t="s">
        <v>11</v>
      </c>
      <c r="D54" s="13">
        <f t="shared" si="15"/>
        <v>24</v>
      </c>
      <c r="E54" s="13">
        <v>9</v>
      </c>
      <c r="F54" s="13">
        <v>6</v>
      </c>
      <c r="G54" s="18">
        <v>9</v>
      </c>
      <c r="H54" s="13"/>
      <c r="I54" s="13">
        <f t="shared" si="16"/>
        <v>1</v>
      </c>
      <c r="J54" s="13">
        <f t="shared" si="17"/>
        <v>2</v>
      </c>
    </row>
    <row r="55" spans="1:10" s="21" customFormat="1" ht="12.6" customHeight="1" x14ac:dyDescent="0.2">
      <c r="A55" s="104" t="s">
        <v>48</v>
      </c>
      <c r="B55" s="48">
        <v>3</v>
      </c>
      <c r="C55" s="10" t="s">
        <v>11</v>
      </c>
      <c r="D55" s="13">
        <f t="shared" si="15"/>
        <v>27</v>
      </c>
      <c r="E55" s="13">
        <v>9</v>
      </c>
      <c r="F55" s="13">
        <v>6</v>
      </c>
      <c r="G55" s="18">
        <v>12</v>
      </c>
      <c r="H55" s="13"/>
      <c r="I55" s="13">
        <f t="shared" si="16"/>
        <v>1</v>
      </c>
      <c r="J55" s="13">
        <f t="shared" si="17"/>
        <v>2</v>
      </c>
    </row>
    <row r="56" spans="1:10" s="20" customFormat="1" ht="12.6" customHeight="1" x14ac:dyDescent="0.2">
      <c r="A56" s="70" t="s">
        <v>12</v>
      </c>
      <c r="B56" s="23">
        <f>SUM(B49:B55)</f>
        <v>24</v>
      </c>
      <c r="C56" s="40">
        <f>COUNTIF(C49:C55,"e")</f>
        <v>3</v>
      </c>
      <c r="D56" s="23">
        <f t="shared" ref="D56:J56" si="18">SUM(D49:D55)</f>
        <v>180</v>
      </c>
      <c r="E56" s="23">
        <f t="shared" si="18"/>
        <v>63</v>
      </c>
      <c r="F56" s="23">
        <f t="shared" si="18"/>
        <v>42</v>
      </c>
      <c r="G56" s="23">
        <f t="shared" si="18"/>
        <v>75</v>
      </c>
      <c r="H56" s="23">
        <f t="shared" si="18"/>
        <v>0</v>
      </c>
      <c r="I56" s="23">
        <f t="shared" si="18"/>
        <v>7</v>
      </c>
      <c r="J56" s="23">
        <f t="shared" si="18"/>
        <v>14</v>
      </c>
    </row>
    <row r="57" spans="1:10" s="20" customFormat="1" ht="12.6" customHeight="1" x14ac:dyDescent="0.2">
      <c r="A57" s="109" t="s">
        <v>97</v>
      </c>
      <c r="B57" s="110"/>
      <c r="C57" s="110"/>
      <c r="D57" s="110"/>
      <c r="E57" s="110"/>
      <c r="F57" s="110"/>
      <c r="G57" s="110"/>
      <c r="H57" s="110"/>
      <c r="I57" s="110"/>
      <c r="J57" s="111"/>
    </row>
    <row r="58" spans="1:10" s="21" customFormat="1" ht="12.6" customHeight="1" x14ac:dyDescent="0.2">
      <c r="A58" s="47" t="s">
        <v>84</v>
      </c>
      <c r="B58" s="48">
        <v>2</v>
      </c>
      <c r="C58" s="10" t="s">
        <v>11</v>
      </c>
      <c r="D58" s="13">
        <f>SUM(E58:H58)</f>
        <v>18</v>
      </c>
      <c r="E58" s="13">
        <v>18</v>
      </c>
      <c r="F58" s="13"/>
      <c r="G58" s="13"/>
      <c r="H58" s="13"/>
      <c r="I58" s="13">
        <f>ROUNDUP(E58/9,0)</f>
        <v>2</v>
      </c>
      <c r="J58" s="13">
        <f>ROUNDUP((F58+G58+H58)/9,0)</f>
        <v>0</v>
      </c>
    </row>
    <row r="59" spans="1:10" s="22" customFormat="1" x14ac:dyDescent="0.2">
      <c r="A59" s="44" t="s">
        <v>88</v>
      </c>
      <c r="B59" s="45">
        <v>2</v>
      </c>
      <c r="C59" s="10" t="s">
        <v>11</v>
      </c>
      <c r="D59" s="13">
        <f>SUM(E59:H59)</f>
        <v>18</v>
      </c>
      <c r="E59" s="13">
        <v>9</v>
      </c>
      <c r="F59" s="13">
        <v>3</v>
      </c>
      <c r="G59" s="18">
        <v>6</v>
      </c>
      <c r="H59" s="13"/>
      <c r="I59" s="13">
        <f t="shared" ref="I59:I66" si="19">ROUNDUP(E59/9,0)</f>
        <v>1</v>
      </c>
      <c r="J59" s="13">
        <f t="shared" ref="J59:J66" si="20">ROUNDUP((F59+G59+H59)/9,0)</f>
        <v>1</v>
      </c>
    </row>
    <row r="60" spans="1:10" s="22" customFormat="1" x14ac:dyDescent="0.2">
      <c r="A60" s="47" t="s">
        <v>41</v>
      </c>
      <c r="B60" s="48">
        <v>4</v>
      </c>
      <c r="C60" s="10" t="s">
        <v>11</v>
      </c>
      <c r="D60" s="13">
        <f>SUM(E60:H60)</f>
        <v>27</v>
      </c>
      <c r="E60" s="13">
        <v>9</v>
      </c>
      <c r="F60" s="13">
        <v>6</v>
      </c>
      <c r="G60" s="18">
        <v>12</v>
      </c>
      <c r="H60" s="13"/>
      <c r="I60" s="13">
        <f t="shared" si="19"/>
        <v>1</v>
      </c>
      <c r="J60" s="13">
        <f t="shared" si="20"/>
        <v>2</v>
      </c>
    </row>
    <row r="61" spans="1:10" s="22" customFormat="1" x14ac:dyDescent="0.2">
      <c r="A61" s="44" t="s">
        <v>52</v>
      </c>
      <c r="B61" s="45">
        <v>4</v>
      </c>
      <c r="C61" s="10" t="s">
        <v>10</v>
      </c>
      <c r="D61" s="13">
        <f t="shared" ref="D61:D66" si="21">SUM(E61:H61)</f>
        <v>27</v>
      </c>
      <c r="E61" s="13">
        <v>9</v>
      </c>
      <c r="F61" s="13">
        <v>6</v>
      </c>
      <c r="G61" s="13">
        <v>12</v>
      </c>
      <c r="H61" s="13"/>
      <c r="I61" s="13">
        <f t="shared" si="19"/>
        <v>1</v>
      </c>
      <c r="J61" s="13">
        <f t="shared" si="20"/>
        <v>2</v>
      </c>
    </row>
    <row r="62" spans="1:10" s="22" customFormat="1" x14ac:dyDescent="0.2">
      <c r="A62" s="44" t="s">
        <v>43</v>
      </c>
      <c r="B62" s="45">
        <v>3</v>
      </c>
      <c r="C62" s="10" t="s">
        <v>11</v>
      </c>
      <c r="D62" s="13">
        <f t="shared" si="21"/>
        <v>27</v>
      </c>
      <c r="E62" s="13">
        <v>9</v>
      </c>
      <c r="F62" s="13">
        <v>6</v>
      </c>
      <c r="G62" s="13">
        <v>12</v>
      </c>
      <c r="H62" s="13"/>
      <c r="I62" s="13">
        <f t="shared" si="19"/>
        <v>1</v>
      </c>
      <c r="J62" s="13">
        <f t="shared" si="20"/>
        <v>2</v>
      </c>
    </row>
    <row r="63" spans="1:10" s="22" customFormat="1" x14ac:dyDescent="0.2">
      <c r="A63" s="44" t="s">
        <v>100</v>
      </c>
      <c r="B63" s="45">
        <v>2</v>
      </c>
      <c r="C63" s="10" t="s">
        <v>11</v>
      </c>
      <c r="D63" s="13">
        <f t="shared" si="21"/>
        <v>18</v>
      </c>
      <c r="E63" s="13">
        <v>9</v>
      </c>
      <c r="F63" s="13">
        <v>3</v>
      </c>
      <c r="G63" s="18">
        <v>6</v>
      </c>
      <c r="H63" s="13"/>
      <c r="I63" s="13">
        <f t="shared" si="19"/>
        <v>1</v>
      </c>
      <c r="J63" s="13">
        <f t="shared" si="20"/>
        <v>1</v>
      </c>
    </row>
    <row r="64" spans="1:10" s="22" customFormat="1" x14ac:dyDescent="0.2">
      <c r="A64" s="44" t="s">
        <v>63</v>
      </c>
      <c r="B64" s="45">
        <v>3</v>
      </c>
      <c r="C64" s="10" t="s">
        <v>11</v>
      </c>
      <c r="D64" s="13">
        <f t="shared" si="21"/>
        <v>27</v>
      </c>
      <c r="E64" s="13">
        <v>9</v>
      </c>
      <c r="F64" s="13">
        <v>6</v>
      </c>
      <c r="G64" s="18">
        <v>12</v>
      </c>
      <c r="H64" s="13"/>
      <c r="I64" s="13">
        <f t="shared" si="19"/>
        <v>1</v>
      </c>
      <c r="J64" s="13">
        <f t="shared" si="20"/>
        <v>2</v>
      </c>
    </row>
    <row r="65" spans="1:10" s="20" customFormat="1" ht="12.6" customHeight="1" x14ac:dyDescent="0.2">
      <c r="A65" s="44" t="s">
        <v>72</v>
      </c>
      <c r="B65" s="45">
        <v>3</v>
      </c>
      <c r="C65" s="10" t="s">
        <v>10</v>
      </c>
      <c r="D65" s="13">
        <f t="shared" si="21"/>
        <v>18</v>
      </c>
      <c r="E65" s="13">
        <v>9</v>
      </c>
      <c r="F65" s="13">
        <v>3</v>
      </c>
      <c r="G65" s="18">
        <v>6</v>
      </c>
      <c r="H65" s="13"/>
      <c r="I65" s="13">
        <f t="shared" si="19"/>
        <v>1</v>
      </c>
      <c r="J65" s="13">
        <f t="shared" si="20"/>
        <v>1</v>
      </c>
    </row>
    <row r="66" spans="1:10" s="20" customFormat="1" ht="12.6" customHeight="1" x14ac:dyDescent="0.2">
      <c r="A66" s="44" t="s">
        <v>55</v>
      </c>
      <c r="B66" s="45">
        <v>5</v>
      </c>
      <c r="C66" s="10" t="s">
        <v>10</v>
      </c>
      <c r="D66" s="13">
        <f t="shared" si="21"/>
        <v>0</v>
      </c>
      <c r="E66" s="13"/>
      <c r="F66" s="13"/>
      <c r="G66" s="18"/>
      <c r="H66" s="13"/>
      <c r="I66" s="13">
        <f t="shared" si="19"/>
        <v>0</v>
      </c>
      <c r="J66" s="13">
        <f t="shared" si="20"/>
        <v>0</v>
      </c>
    </row>
    <row r="67" spans="1:10" s="21" customFormat="1" ht="12.6" customHeight="1" x14ac:dyDescent="0.2">
      <c r="A67" s="39" t="s">
        <v>12</v>
      </c>
      <c r="B67" s="23">
        <f>SUM(B58:B66)</f>
        <v>28</v>
      </c>
      <c r="C67" s="40">
        <f>COUNTIF(C58:C66,"e")</f>
        <v>3</v>
      </c>
      <c r="D67" s="23">
        <f>SUM(D58:D66)</f>
        <v>180</v>
      </c>
      <c r="E67" s="23">
        <f>SUM(E58:E66)</f>
        <v>81</v>
      </c>
      <c r="F67" s="23">
        <f>SUM(F58:F66)</f>
        <v>33</v>
      </c>
      <c r="G67" s="23">
        <f>SUM(G58:G66)</f>
        <v>66</v>
      </c>
      <c r="H67" s="23">
        <f>SUM(H33:H66)</f>
        <v>0</v>
      </c>
      <c r="I67" s="23">
        <f>SUM(I58:I66)</f>
        <v>9</v>
      </c>
      <c r="J67" s="23">
        <f>SUM(J58:J66)</f>
        <v>11</v>
      </c>
    </row>
    <row r="68" spans="1:10" s="22" customFormat="1" ht="13.5" x14ac:dyDescent="0.2">
      <c r="A68" s="109" t="s">
        <v>90</v>
      </c>
      <c r="B68" s="110"/>
      <c r="C68" s="110"/>
      <c r="D68" s="110"/>
      <c r="E68" s="110"/>
      <c r="F68" s="110"/>
      <c r="G68" s="110"/>
      <c r="H68" s="110"/>
      <c r="I68" s="110"/>
      <c r="J68" s="111"/>
    </row>
    <row r="69" spans="1:10" s="22" customFormat="1" x14ac:dyDescent="0.2">
      <c r="A69" s="53" t="s">
        <v>46</v>
      </c>
      <c r="B69" s="45">
        <v>3</v>
      </c>
      <c r="C69" s="10" t="s">
        <v>11</v>
      </c>
      <c r="D69" s="13">
        <f t="shared" ref="D69:D75" si="22">SUM(E69:H69)</f>
        <v>27</v>
      </c>
      <c r="E69" s="13">
        <v>9</v>
      </c>
      <c r="F69" s="13">
        <v>6</v>
      </c>
      <c r="G69" s="18">
        <v>12</v>
      </c>
      <c r="H69" s="13"/>
      <c r="I69" s="13">
        <f>ROUNDUP(E69/9,0)</f>
        <v>1</v>
      </c>
      <c r="J69" s="13">
        <f>ROUNDUP((F69+G69+H69)/9,0)</f>
        <v>2</v>
      </c>
    </row>
    <row r="70" spans="1:10" s="22" customFormat="1" x14ac:dyDescent="0.2">
      <c r="A70" s="44" t="s">
        <v>51</v>
      </c>
      <c r="B70" s="45">
        <v>4</v>
      </c>
      <c r="C70" s="10" t="s">
        <v>11</v>
      </c>
      <c r="D70" s="13">
        <f>SUM(E70:H70)</f>
        <v>27</v>
      </c>
      <c r="E70" s="13">
        <v>9</v>
      </c>
      <c r="F70" s="13">
        <v>6</v>
      </c>
      <c r="G70" s="13">
        <v>12</v>
      </c>
      <c r="H70" s="13"/>
      <c r="I70" s="13">
        <f t="shared" ref="I70:I75" si="23">ROUNDUP(E70/9,0)</f>
        <v>1</v>
      </c>
      <c r="J70" s="13">
        <f t="shared" ref="J70:J75" si="24">ROUNDUP((F70+G70+H70)/9,0)</f>
        <v>2</v>
      </c>
    </row>
    <row r="71" spans="1:10" s="22" customFormat="1" x14ac:dyDescent="0.2">
      <c r="A71" s="44" t="s">
        <v>65</v>
      </c>
      <c r="B71" s="45">
        <v>3</v>
      </c>
      <c r="C71" s="10" t="s">
        <v>10</v>
      </c>
      <c r="D71" s="13">
        <f t="shared" si="22"/>
        <v>27</v>
      </c>
      <c r="E71" s="13">
        <v>9</v>
      </c>
      <c r="F71" s="13">
        <v>6</v>
      </c>
      <c r="G71" s="13">
        <v>12</v>
      </c>
      <c r="H71" s="13"/>
      <c r="I71" s="13">
        <f t="shared" si="23"/>
        <v>1</v>
      </c>
      <c r="J71" s="13">
        <f t="shared" si="24"/>
        <v>2</v>
      </c>
    </row>
    <row r="72" spans="1:10" s="22" customFormat="1" x14ac:dyDescent="0.2">
      <c r="A72" s="44" t="s">
        <v>66</v>
      </c>
      <c r="B72" s="45">
        <v>3</v>
      </c>
      <c r="C72" s="10" t="s">
        <v>11</v>
      </c>
      <c r="D72" s="13">
        <f t="shared" si="22"/>
        <v>27</v>
      </c>
      <c r="E72" s="13">
        <v>9</v>
      </c>
      <c r="F72" s="13">
        <v>6</v>
      </c>
      <c r="G72" s="18">
        <v>12</v>
      </c>
      <c r="H72" s="13"/>
      <c r="I72" s="13">
        <f t="shared" si="23"/>
        <v>1</v>
      </c>
      <c r="J72" s="13">
        <f t="shared" si="24"/>
        <v>2</v>
      </c>
    </row>
    <row r="73" spans="1:10" s="22" customFormat="1" x14ac:dyDescent="0.2">
      <c r="A73" s="44" t="s">
        <v>49</v>
      </c>
      <c r="B73" s="45">
        <v>3</v>
      </c>
      <c r="C73" s="10" t="s">
        <v>10</v>
      </c>
      <c r="D73" s="13">
        <f t="shared" si="22"/>
        <v>27</v>
      </c>
      <c r="E73" s="13">
        <v>9</v>
      </c>
      <c r="F73" s="13">
        <v>6</v>
      </c>
      <c r="G73" s="18">
        <v>12</v>
      </c>
      <c r="H73" s="13"/>
      <c r="I73" s="13">
        <f t="shared" si="23"/>
        <v>1</v>
      </c>
      <c r="J73" s="13">
        <f t="shared" si="24"/>
        <v>2</v>
      </c>
    </row>
    <row r="74" spans="1:10" s="22" customFormat="1" x14ac:dyDescent="0.2">
      <c r="A74" s="22" t="s">
        <v>58</v>
      </c>
      <c r="B74" s="45">
        <v>4</v>
      </c>
      <c r="C74" s="10" t="s">
        <v>10</v>
      </c>
      <c r="D74" s="13">
        <f>SUM(E74:H74)</f>
        <v>27</v>
      </c>
      <c r="E74" s="13">
        <v>9</v>
      </c>
      <c r="F74" s="13">
        <v>6</v>
      </c>
      <c r="G74" s="18">
        <v>12</v>
      </c>
      <c r="H74" s="13"/>
      <c r="I74" s="13">
        <f t="shared" si="23"/>
        <v>1</v>
      </c>
      <c r="J74" s="13">
        <f t="shared" si="24"/>
        <v>2</v>
      </c>
    </row>
    <row r="75" spans="1:10" s="22" customFormat="1" x14ac:dyDescent="0.2">
      <c r="A75" s="44" t="s">
        <v>57</v>
      </c>
      <c r="B75" s="45">
        <v>1</v>
      </c>
      <c r="C75" s="10" t="s">
        <v>11</v>
      </c>
      <c r="D75" s="13">
        <f t="shared" si="22"/>
        <v>18</v>
      </c>
      <c r="E75" s="13"/>
      <c r="F75" s="13"/>
      <c r="G75" s="18">
        <v>18</v>
      </c>
      <c r="H75" s="13"/>
      <c r="I75" s="13">
        <f t="shared" si="23"/>
        <v>0</v>
      </c>
      <c r="J75" s="13">
        <f t="shared" si="24"/>
        <v>2</v>
      </c>
    </row>
    <row r="76" spans="1:10" s="22" customFormat="1" ht="13.5" x14ac:dyDescent="0.2">
      <c r="A76" s="39" t="s">
        <v>12</v>
      </c>
      <c r="B76" s="23">
        <f>SUM(B69:B75)</f>
        <v>21</v>
      </c>
      <c r="C76" s="40">
        <f>COUNTIF(C69:C75,"e")</f>
        <v>3</v>
      </c>
      <c r="D76" s="23">
        <f t="shared" ref="D76:J76" si="25">SUM(D69:D75)</f>
        <v>180</v>
      </c>
      <c r="E76" s="23">
        <f t="shared" si="25"/>
        <v>54</v>
      </c>
      <c r="F76" s="23">
        <f t="shared" si="25"/>
        <v>36</v>
      </c>
      <c r="G76" s="23">
        <f t="shared" si="25"/>
        <v>90</v>
      </c>
      <c r="H76" s="23">
        <f t="shared" si="25"/>
        <v>0</v>
      </c>
      <c r="I76" s="23">
        <f t="shared" si="25"/>
        <v>6</v>
      </c>
      <c r="J76" s="23">
        <f t="shared" si="25"/>
        <v>14</v>
      </c>
    </row>
    <row r="77" spans="1:10" s="22" customFormat="1" ht="13.5" x14ac:dyDescent="0.2">
      <c r="A77" s="109" t="s">
        <v>98</v>
      </c>
      <c r="B77" s="110"/>
      <c r="C77" s="110"/>
      <c r="D77" s="110"/>
      <c r="E77" s="110"/>
      <c r="F77" s="110"/>
      <c r="G77" s="110"/>
      <c r="H77" s="110"/>
      <c r="I77" s="110"/>
      <c r="J77" s="111"/>
    </row>
    <row r="78" spans="1:10" s="22" customFormat="1" x14ac:dyDescent="0.2">
      <c r="A78" s="44" t="s">
        <v>50</v>
      </c>
      <c r="B78" s="45">
        <v>2</v>
      </c>
      <c r="C78" s="10" t="s">
        <v>11</v>
      </c>
      <c r="D78" s="13">
        <f t="shared" ref="D78:D85" si="26">SUM(E78:H78)</f>
        <v>18</v>
      </c>
      <c r="E78" s="13">
        <v>18</v>
      </c>
      <c r="F78" s="13"/>
      <c r="G78" s="18"/>
      <c r="H78" s="13"/>
      <c r="I78" s="13">
        <f>ROUNDUP(E78/9,0)</f>
        <v>2</v>
      </c>
      <c r="J78" s="13">
        <f>ROUNDUP((F78+G78+H78)/9,0)</f>
        <v>0</v>
      </c>
    </row>
    <row r="79" spans="1:10" s="22" customFormat="1" x14ac:dyDescent="0.2">
      <c r="A79" s="44" t="s">
        <v>67</v>
      </c>
      <c r="B79" s="45">
        <v>3</v>
      </c>
      <c r="C79" s="10" t="s">
        <v>11</v>
      </c>
      <c r="D79" s="30">
        <f>SUM(E79:H79)</f>
        <v>27</v>
      </c>
      <c r="E79" s="30">
        <v>9</v>
      </c>
      <c r="F79" s="30">
        <v>6</v>
      </c>
      <c r="G79" s="69">
        <v>12</v>
      </c>
      <c r="H79" s="13"/>
      <c r="I79" s="13">
        <f t="shared" ref="I79:I85" si="27">ROUNDUP(E79/9,0)</f>
        <v>1</v>
      </c>
      <c r="J79" s="13">
        <f t="shared" ref="J79:J85" si="28">ROUNDUP((F79+G79+H79)/9,0)</f>
        <v>2</v>
      </c>
    </row>
    <row r="80" spans="1:10" s="22" customFormat="1" x14ac:dyDescent="0.2">
      <c r="A80" s="44" t="s">
        <v>87</v>
      </c>
      <c r="B80" s="45">
        <v>4</v>
      </c>
      <c r="C80" s="10" t="s">
        <v>11</v>
      </c>
      <c r="D80" s="13">
        <f>SUM(E80:H80)</f>
        <v>36</v>
      </c>
      <c r="E80" s="13">
        <v>18</v>
      </c>
      <c r="F80" s="13">
        <v>12</v>
      </c>
      <c r="G80" s="18">
        <v>6</v>
      </c>
      <c r="H80" s="13"/>
      <c r="I80" s="13">
        <f t="shared" si="27"/>
        <v>2</v>
      </c>
      <c r="J80" s="13">
        <f t="shared" si="28"/>
        <v>2</v>
      </c>
    </row>
    <row r="81" spans="1:10" s="22" customFormat="1" x14ac:dyDescent="0.2">
      <c r="A81" s="57" t="s">
        <v>69</v>
      </c>
      <c r="B81" s="46">
        <v>3</v>
      </c>
      <c r="C81" s="89" t="s">
        <v>10</v>
      </c>
      <c r="D81" s="30">
        <f t="shared" si="26"/>
        <v>27</v>
      </c>
      <c r="E81" s="30">
        <v>9</v>
      </c>
      <c r="F81" s="30">
        <v>12</v>
      </c>
      <c r="G81" s="69">
        <v>6</v>
      </c>
      <c r="H81" s="30"/>
      <c r="I81" s="30">
        <f t="shared" si="27"/>
        <v>1</v>
      </c>
      <c r="J81" s="30">
        <f t="shared" si="28"/>
        <v>2</v>
      </c>
    </row>
    <row r="82" spans="1:10" s="22" customFormat="1" x14ac:dyDescent="0.2">
      <c r="A82" s="47" t="s">
        <v>68</v>
      </c>
      <c r="B82" s="64">
        <v>2</v>
      </c>
      <c r="C82" s="90" t="s">
        <v>11</v>
      </c>
      <c r="D82" s="31">
        <f>SUM(E82:H82)</f>
        <v>27</v>
      </c>
      <c r="E82" s="31">
        <v>18</v>
      </c>
      <c r="F82" s="31">
        <v>3</v>
      </c>
      <c r="G82" s="31">
        <v>6</v>
      </c>
      <c r="H82" s="31"/>
      <c r="I82" s="31">
        <f t="shared" si="27"/>
        <v>2</v>
      </c>
      <c r="J82" s="31">
        <f t="shared" si="28"/>
        <v>1</v>
      </c>
    </row>
    <row r="83" spans="1:10" s="22" customFormat="1" x14ac:dyDescent="0.2">
      <c r="A83" s="47" t="s">
        <v>59</v>
      </c>
      <c r="B83" s="64">
        <v>2</v>
      </c>
      <c r="C83" s="90" t="s">
        <v>11</v>
      </c>
      <c r="D83" s="31">
        <f t="shared" si="26"/>
        <v>27</v>
      </c>
      <c r="E83" s="31">
        <v>27</v>
      </c>
      <c r="F83" s="31"/>
      <c r="G83" s="31"/>
      <c r="H83" s="31"/>
      <c r="I83" s="31">
        <f t="shared" si="27"/>
        <v>3</v>
      </c>
      <c r="J83" s="31">
        <f t="shared" si="28"/>
        <v>0</v>
      </c>
    </row>
    <row r="84" spans="1:10" s="22" customFormat="1" x14ac:dyDescent="0.2">
      <c r="A84" s="47" t="s">
        <v>56</v>
      </c>
      <c r="B84" s="64">
        <v>2</v>
      </c>
      <c r="C84" s="90" t="s">
        <v>11</v>
      </c>
      <c r="D84" s="31">
        <f t="shared" si="26"/>
        <v>18</v>
      </c>
      <c r="E84" s="31"/>
      <c r="F84" s="31"/>
      <c r="G84" s="31">
        <v>18</v>
      </c>
      <c r="H84" s="31"/>
      <c r="I84" s="31">
        <f t="shared" si="27"/>
        <v>0</v>
      </c>
      <c r="J84" s="31">
        <f t="shared" si="28"/>
        <v>2</v>
      </c>
    </row>
    <row r="85" spans="1:10" x14ac:dyDescent="0.2">
      <c r="A85" s="52" t="s">
        <v>105</v>
      </c>
      <c r="B85" s="64">
        <v>8</v>
      </c>
      <c r="C85" s="90" t="s">
        <v>10</v>
      </c>
      <c r="D85" s="31">
        <f t="shared" si="26"/>
        <v>0</v>
      </c>
      <c r="E85" s="31"/>
      <c r="F85" s="31"/>
      <c r="G85" s="31"/>
      <c r="H85" s="31"/>
      <c r="I85" s="31">
        <f t="shared" si="27"/>
        <v>0</v>
      </c>
      <c r="J85" s="31">
        <f t="shared" si="28"/>
        <v>0</v>
      </c>
    </row>
    <row r="86" spans="1:10" ht="13.5" x14ac:dyDescent="0.2">
      <c r="A86" s="42" t="s">
        <v>12</v>
      </c>
      <c r="B86" s="81">
        <f>SUM(B78:B85)</f>
        <v>26</v>
      </c>
      <c r="C86" s="91">
        <f>COUNTIF(C78:C85,"e")</f>
        <v>2</v>
      </c>
      <c r="D86" s="32">
        <f t="shared" ref="D86:J86" si="29">SUM(D78:D85)</f>
        <v>180</v>
      </c>
      <c r="E86" s="32">
        <f t="shared" si="29"/>
        <v>99</v>
      </c>
      <c r="F86" s="32">
        <f t="shared" si="29"/>
        <v>33</v>
      </c>
      <c r="G86" s="32">
        <f t="shared" si="29"/>
        <v>48</v>
      </c>
      <c r="H86" s="32">
        <f t="shared" si="29"/>
        <v>0</v>
      </c>
      <c r="I86" s="32">
        <f t="shared" si="29"/>
        <v>11</v>
      </c>
      <c r="J86" s="32">
        <f t="shared" si="29"/>
        <v>9</v>
      </c>
    </row>
    <row r="87" spans="1:10" ht="13.5" x14ac:dyDescent="0.2">
      <c r="A87" s="102" t="s">
        <v>53</v>
      </c>
      <c r="B87" s="81">
        <f t="shared" ref="B87:H87" si="30">B56+B67+B76+B86</f>
        <v>99</v>
      </c>
      <c r="C87" s="81">
        <f t="shared" si="30"/>
        <v>11</v>
      </c>
      <c r="D87" s="81">
        <f t="shared" si="30"/>
        <v>720</v>
      </c>
      <c r="E87" s="81">
        <f t="shared" si="30"/>
        <v>297</v>
      </c>
      <c r="F87" s="81">
        <f t="shared" si="30"/>
        <v>144</v>
      </c>
      <c r="G87" s="81">
        <f t="shared" si="30"/>
        <v>279</v>
      </c>
      <c r="H87" s="81">
        <f t="shared" si="30"/>
        <v>0</v>
      </c>
      <c r="I87" s="92"/>
      <c r="J87" s="31"/>
    </row>
    <row r="88" spans="1:10" ht="13.5" x14ac:dyDescent="0.2">
      <c r="A88" s="66" t="s">
        <v>54</v>
      </c>
      <c r="B88" s="79">
        <f>B12+B21+B30+B39+B56+B67+B76+B86</f>
        <v>210</v>
      </c>
      <c r="C88" s="80"/>
      <c r="D88" s="81">
        <f>D12+D21+D30+D39+D56+D67+D76+D86</f>
        <v>1440</v>
      </c>
      <c r="E88" s="81">
        <f>E12+E21+E30+E39+E56+E67+E76+E86</f>
        <v>585</v>
      </c>
      <c r="F88" s="81">
        <f>F12+F21+F30+F39+F56+F67+F76+F86</f>
        <v>270</v>
      </c>
      <c r="G88" s="81">
        <f>G12+G21+G30+G39+G56+G67+G76+G86</f>
        <v>585</v>
      </c>
      <c r="H88" s="81">
        <f>H12+H21+H30+H39+H56+H67+H76+H86</f>
        <v>0</v>
      </c>
      <c r="I88" s="82"/>
      <c r="J88" s="82"/>
    </row>
    <row r="89" spans="1:10" ht="13.5" x14ac:dyDescent="0.2">
      <c r="A89" s="93" t="s">
        <v>15</v>
      </c>
      <c r="B89" s="84"/>
      <c r="C89" s="94"/>
      <c r="D89" s="85"/>
      <c r="E89" s="86">
        <f>(E88/D88)*100</f>
        <v>40.625</v>
      </c>
      <c r="F89" s="86">
        <f>(F88/D88)*100</f>
        <v>18.75</v>
      </c>
      <c r="G89" s="86">
        <f>(G88/D88)*100</f>
        <v>40.625</v>
      </c>
      <c r="H89" s="86">
        <f>(H88/D88)*100</f>
        <v>0</v>
      </c>
      <c r="I89" s="87"/>
      <c r="J89" s="95"/>
    </row>
    <row r="90" spans="1:10" x14ac:dyDescent="0.2">
      <c r="A90" s="50"/>
      <c r="B90" s="54"/>
      <c r="C90" s="55"/>
      <c r="D90" s="55"/>
      <c r="E90" s="55"/>
      <c r="F90" s="55"/>
      <c r="G90" s="55"/>
      <c r="H90" s="55"/>
      <c r="I90" s="55"/>
      <c r="J90" s="56"/>
    </row>
    <row r="91" spans="1:10" x14ac:dyDescent="0.2">
      <c r="A91" s="115" t="s">
        <v>16</v>
      </c>
      <c r="B91" s="115"/>
      <c r="C91" s="115"/>
      <c r="D91" s="115"/>
      <c r="E91" s="115"/>
      <c r="F91" s="115"/>
      <c r="G91" s="115"/>
      <c r="H91" s="115"/>
      <c r="I91" s="115"/>
      <c r="J91" s="115"/>
    </row>
    <row r="92" spans="1:10" ht="39.75" customHeight="1" x14ac:dyDescent="0.2">
      <c r="A92" s="116" t="s">
        <v>107</v>
      </c>
      <c r="B92" s="116"/>
      <c r="C92" s="116"/>
      <c r="D92" s="116"/>
      <c r="E92" s="116"/>
      <c r="F92" s="116"/>
      <c r="G92" s="116"/>
      <c r="H92" s="116"/>
      <c r="I92" s="116"/>
      <c r="J92" s="116"/>
    </row>
    <row r="93" spans="1:10" x14ac:dyDescent="0.2">
      <c r="A93" s="50"/>
      <c r="B93" s="54"/>
      <c r="C93" s="55"/>
      <c r="D93" s="55"/>
      <c r="E93" s="55"/>
      <c r="F93" s="55"/>
      <c r="G93" s="55"/>
      <c r="H93" s="55"/>
      <c r="I93" s="55"/>
      <c r="J93" s="56"/>
    </row>
    <row r="94" spans="1:10" ht="87.75" x14ac:dyDescent="0.2">
      <c r="A94" s="37" t="s">
        <v>0</v>
      </c>
      <c r="B94" s="26" t="s">
        <v>1</v>
      </c>
      <c r="C94" s="27" t="s">
        <v>2</v>
      </c>
      <c r="D94" s="27" t="s">
        <v>3</v>
      </c>
      <c r="E94" s="28" t="s">
        <v>4</v>
      </c>
      <c r="F94" s="29" t="s">
        <v>5</v>
      </c>
      <c r="G94" s="29" t="s">
        <v>6</v>
      </c>
      <c r="H94" s="27" t="s">
        <v>7</v>
      </c>
      <c r="I94" s="28" t="s">
        <v>8</v>
      </c>
      <c r="J94" s="28" t="s">
        <v>9</v>
      </c>
    </row>
    <row r="95" spans="1:10" ht="13.5" x14ac:dyDescent="0.2">
      <c r="A95" s="112" t="s">
        <v>73</v>
      </c>
      <c r="B95" s="113"/>
      <c r="C95" s="113"/>
      <c r="D95" s="113"/>
      <c r="E95" s="113"/>
      <c r="F95" s="113"/>
      <c r="G95" s="113"/>
      <c r="H95" s="113"/>
      <c r="I95" s="113"/>
      <c r="J95" s="114"/>
    </row>
    <row r="96" spans="1:10" x14ac:dyDescent="0.2">
      <c r="A96" s="44" t="s">
        <v>104</v>
      </c>
      <c r="B96" s="45">
        <v>2</v>
      </c>
      <c r="C96" s="10" t="s">
        <v>11</v>
      </c>
      <c r="D96" s="13">
        <f>SUM(E96:H96)</f>
        <v>18</v>
      </c>
      <c r="E96" s="13">
        <v>18</v>
      </c>
      <c r="F96" s="13"/>
      <c r="G96" s="30"/>
      <c r="H96" s="41"/>
      <c r="I96" s="30">
        <f>ROUNDUP(E96/9,0)</f>
        <v>2</v>
      </c>
      <c r="J96" s="30">
        <f>ROUNDUP(F96/9,0)</f>
        <v>0</v>
      </c>
    </row>
    <row r="97" spans="1:10" x14ac:dyDescent="0.2">
      <c r="A97" s="44" t="s">
        <v>101</v>
      </c>
      <c r="B97" s="45">
        <v>2</v>
      </c>
      <c r="C97" s="10" t="s">
        <v>11</v>
      </c>
      <c r="D97" s="13">
        <f>SUM(E97:H97)</f>
        <v>18</v>
      </c>
      <c r="E97" s="13">
        <v>18</v>
      </c>
      <c r="F97" s="43"/>
      <c r="G97" s="31"/>
      <c r="H97" s="31"/>
      <c r="I97" s="103">
        <f>ROUNDUP(E97/9,0)</f>
        <v>2</v>
      </c>
      <c r="J97" s="60">
        <f>ROUNDUP(F97/9,0)</f>
        <v>0</v>
      </c>
    </row>
    <row r="98" spans="1:10" ht="13.5" x14ac:dyDescent="0.2">
      <c r="A98" s="112" t="s">
        <v>74</v>
      </c>
      <c r="B98" s="113"/>
      <c r="C98" s="113"/>
      <c r="D98" s="113"/>
      <c r="E98" s="113"/>
      <c r="F98" s="113"/>
      <c r="G98" s="113"/>
      <c r="H98" s="113"/>
      <c r="I98" s="113"/>
      <c r="J98" s="114"/>
    </row>
    <row r="99" spans="1:10" x14ac:dyDescent="0.2">
      <c r="A99" s="44" t="s">
        <v>75</v>
      </c>
      <c r="B99" s="45">
        <v>1</v>
      </c>
      <c r="C99" s="10" t="s">
        <v>11</v>
      </c>
      <c r="D99" s="13">
        <f t="shared" ref="D99:D105" si="31">SUM(E99:H99)</f>
        <v>9</v>
      </c>
      <c r="E99" s="13">
        <v>9</v>
      </c>
      <c r="F99" s="13"/>
      <c r="G99" s="13"/>
      <c r="H99" s="41"/>
      <c r="I99" s="30">
        <f t="shared" ref="I99:J105" si="32">ROUNDUP(E99/9,0)</f>
        <v>1</v>
      </c>
      <c r="J99" s="30">
        <f t="shared" si="32"/>
        <v>0</v>
      </c>
    </row>
    <row r="100" spans="1:10" x14ac:dyDescent="0.2">
      <c r="A100" s="44" t="s">
        <v>76</v>
      </c>
      <c r="B100" s="45">
        <v>1</v>
      </c>
      <c r="C100" s="10" t="s">
        <v>11</v>
      </c>
      <c r="D100" s="13">
        <f t="shared" si="31"/>
        <v>9</v>
      </c>
      <c r="E100" s="13">
        <v>9</v>
      </c>
      <c r="F100" s="13"/>
      <c r="G100" s="30"/>
      <c r="H100" s="41"/>
      <c r="I100" s="30">
        <f t="shared" si="32"/>
        <v>1</v>
      </c>
      <c r="J100" s="30">
        <f t="shared" si="32"/>
        <v>0</v>
      </c>
    </row>
    <row r="101" spans="1:10" x14ac:dyDescent="0.2">
      <c r="A101" s="44" t="s">
        <v>77</v>
      </c>
      <c r="B101" s="45">
        <v>1</v>
      </c>
      <c r="C101" s="10" t="s">
        <v>11</v>
      </c>
      <c r="D101" s="13">
        <f t="shared" si="31"/>
        <v>9</v>
      </c>
      <c r="E101" s="13">
        <v>9</v>
      </c>
      <c r="F101" s="43"/>
      <c r="G101" s="31"/>
      <c r="H101" s="31"/>
      <c r="I101" s="30">
        <f t="shared" si="32"/>
        <v>1</v>
      </c>
      <c r="J101" s="30">
        <f t="shared" si="32"/>
        <v>0</v>
      </c>
    </row>
    <row r="102" spans="1:10" x14ac:dyDescent="0.2">
      <c r="A102" s="44" t="s">
        <v>78</v>
      </c>
      <c r="B102" s="45">
        <v>1</v>
      </c>
      <c r="C102" s="10" t="s">
        <v>11</v>
      </c>
      <c r="D102" s="13">
        <f t="shared" si="31"/>
        <v>9</v>
      </c>
      <c r="E102" s="13">
        <v>9</v>
      </c>
      <c r="F102" s="43"/>
      <c r="G102" s="31"/>
      <c r="H102" s="31"/>
      <c r="I102" s="30">
        <f t="shared" si="32"/>
        <v>1</v>
      </c>
      <c r="J102" s="30">
        <f t="shared" si="32"/>
        <v>0</v>
      </c>
    </row>
    <row r="103" spans="1:10" x14ac:dyDescent="0.2">
      <c r="A103" s="44" t="s">
        <v>79</v>
      </c>
      <c r="B103" s="45">
        <v>1</v>
      </c>
      <c r="C103" s="10" t="s">
        <v>11</v>
      </c>
      <c r="D103" s="13">
        <f t="shared" si="31"/>
        <v>9</v>
      </c>
      <c r="E103" s="13">
        <v>9</v>
      </c>
      <c r="F103" s="30"/>
      <c r="G103" s="30"/>
      <c r="H103" s="41"/>
      <c r="I103" s="30">
        <f t="shared" si="32"/>
        <v>1</v>
      </c>
      <c r="J103" s="30">
        <f t="shared" si="32"/>
        <v>0</v>
      </c>
    </row>
    <row r="104" spans="1:10" x14ac:dyDescent="0.2">
      <c r="A104" s="44" t="s">
        <v>80</v>
      </c>
      <c r="B104" s="45">
        <v>1</v>
      </c>
      <c r="C104" s="10" t="s">
        <v>11</v>
      </c>
      <c r="D104" s="13">
        <f t="shared" si="31"/>
        <v>9</v>
      </c>
      <c r="E104" s="43">
        <v>9</v>
      </c>
      <c r="F104" s="31"/>
      <c r="G104" s="31"/>
      <c r="H104" s="31"/>
      <c r="I104" s="103">
        <f t="shared" si="32"/>
        <v>1</v>
      </c>
      <c r="J104" s="60">
        <f t="shared" si="32"/>
        <v>0</v>
      </c>
    </row>
    <row r="105" spans="1:10" x14ac:dyDescent="0.2">
      <c r="A105" s="44" t="s">
        <v>103</v>
      </c>
      <c r="B105" s="45">
        <v>1</v>
      </c>
      <c r="C105" s="10" t="s">
        <v>11</v>
      </c>
      <c r="D105" s="13">
        <f t="shared" si="31"/>
        <v>9</v>
      </c>
      <c r="E105" s="43">
        <v>9</v>
      </c>
      <c r="F105" s="31"/>
      <c r="G105" s="31"/>
      <c r="H105" s="31"/>
      <c r="I105" s="103">
        <f t="shared" si="32"/>
        <v>1</v>
      </c>
      <c r="J105" s="60">
        <f t="shared" si="32"/>
        <v>0</v>
      </c>
    </row>
    <row r="106" spans="1:10" x14ac:dyDescent="0.2">
      <c r="A106" s="44" t="s">
        <v>102</v>
      </c>
      <c r="B106" s="45">
        <v>1</v>
      </c>
      <c r="C106" s="10" t="s">
        <v>11</v>
      </c>
      <c r="D106" s="13">
        <f>SUM(E106:H106)</f>
        <v>9</v>
      </c>
      <c r="E106" s="43">
        <v>9</v>
      </c>
      <c r="F106" s="31"/>
      <c r="G106" s="31"/>
      <c r="H106" s="31"/>
      <c r="I106" s="103">
        <f>ROUNDUP(E106/9,0)</f>
        <v>1</v>
      </c>
      <c r="J106" s="60">
        <f>ROUNDUP(F106/9,0)</f>
        <v>0</v>
      </c>
    </row>
    <row r="107" spans="1:10" ht="13.5" x14ac:dyDescent="0.2">
      <c r="A107" s="112" t="s">
        <v>86</v>
      </c>
      <c r="B107" s="113"/>
      <c r="C107" s="113"/>
      <c r="D107" s="113"/>
      <c r="E107" s="113"/>
      <c r="F107" s="113"/>
      <c r="G107" s="113"/>
      <c r="H107" s="113"/>
      <c r="I107" s="113"/>
      <c r="J107" s="114"/>
    </row>
    <row r="108" spans="1:10" x14ac:dyDescent="0.2">
      <c r="A108" s="44" t="s">
        <v>81</v>
      </c>
      <c r="B108" s="45">
        <v>2</v>
      </c>
      <c r="C108" s="10" t="s">
        <v>11</v>
      </c>
      <c r="D108" s="13">
        <f>SUM(E108:H108)</f>
        <v>18</v>
      </c>
      <c r="E108" s="13">
        <v>18</v>
      </c>
      <c r="F108" s="13"/>
      <c r="G108" s="30"/>
      <c r="H108" s="41"/>
      <c r="I108" s="30">
        <f>ROUNDUP(E108/9,0)</f>
        <v>2</v>
      </c>
      <c r="J108" s="30">
        <f>ROUNDUP(F108/9,0)</f>
        <v>0</v>
      </c>
    </row>
    <row r="109" spans="1:10" x14ac:dyDescent="0.2">
      <c r="A109" s="44" t="s">
        <v>82</v>
      </c>
      <c r="B109" s="45">
        <v>2</v>
      </c>
      <c r="C109" s="10" t="s">
        <v>11</v>
      </c>
      <c r="D109" s="13">
        <f>SUM(E109:H109)</f>
        <v>18</v>
      </c>
      <c r="E109" s="13">
        <v>18</v>
      </c>
      <c r="F109" s="43"/>
      <c r="G109" s="31"/>
      <c r="H109" s="31"/>
      <c r="I109" s="103">
        <f>ROUNDUP(E109/9,0)</f>
        <v>2</v>
      </c>
      <c r="J109" s="60">
        <f>ROUNDUP(F109/9,0)</f>
        <v>0</v>
      </c>
    </row>
    <row r="110" spans="1:10" ht="13.5" x14ac:dyDescent="0.2">
      <c r="A110" s="112" t="s">
        <v>89</v>
      </c>
      <c r="B110" s="113"/>
      <c r="C110" s="113"/>
      <c r="D110" s="113"/>
      <c r="E110" s="113"/>
      <c r="F110" s="113"/>
      <c r="G110" s="113"/>
      <c r="H110" s="113"/>
      <c r="I110" s="113"/>
      <c r="J110" s="114"/>
    </row>
    <row r="111" spans="1:10" x14ac:dyDescent="0.2">
      <c r="A111" s="44" t="s">
        <v>60</v>
      </c>
      <c r="B111" s="45">
        <v>2</v>
      </c>
      <c r="C111" s="11" t="s">
        <v>11</v>
      </c>
      <c r="D111" s="12">
        <f>SUM(E111:H111)</f>
        <v>27</v>
      </c>
      <c r="E111" s="12">
        <v>27</v>
      </c>
      <c r="F111" s="12"/>
      <c r="G111" s="12"/>
      <c r="H111" s="12"/>
      <c r="I111" s="30">
        <f t="shared" ref="I111:J115" si="33">ROUNDUP(E111/9,0)</f>
        <v>3</v>
      </c>
      <c r="J111" s="30">
        <f t="shared" si="33"/>
        <v>0</v>
      </c>
    </row>
    <row r="112" spans="1:10" x14ac:dyDescent="0.2">
      <c r="A112" s="51" t="s">
        <v>62</v>
      </c>
      <c r="B112" s="45">
        <v>2</v>
      </c>
      <c r="C112" s="11" t="s">
        <v>11</v>
      </c>
      <c r="D112" s="12">
        <f>SUM(E112:H112)</f>
        <v>27</v>
      </c>
      <c r="E112" s="12">
        <v>27</v>
      </c>
      <c r="F112" s="12"/>
      <c r="G112" s="12"/>
      <c r="H112" s="12"/>
      <c r="I112" s="30">
        <f t="shared" si="33"/>
        <v>3</v>
      </c>
      <c r="J112" s="30">
        <f t="shared" si="33"/>
        <v>0</v>
      </c>
    </row>
    <row r="113" spans="1:10" x14ac:dyDescent="0.2">
      <c r="A113" s="44" t="s">
        <v>61</v>
      </c>
      <c r="B113" s="45">
        <v>2</v>
      </c>
      <c r="C113" s="11" t="s">
        <v>11</v>
      </c>
      <c r="D113" s="12">
        <f>SUM(E113:H113)</f>
        <v>27</v>
      </c>
      <c r="E113" s="12">
        <v>27</v>
      </c>
      <c r="F113" s="12"/>
      <c r="G113" s="12"/>
      <c r="H113" s="12"/>
      <c r="I113" s="30">
        <f t="shared" si="33"/>
        <v>3</v>
      </c>
      <c r="J113" s="30">
        <f t="shared" si="33"/>
        <v>0</v>
      </c>
    </row>
    <row r="114" spans="1:10" x14ac:dyDescent="0.2">
      <c r="A114" s="47" t="s">
        <v>70</v>
      </c>
      <c r="B114" s="45">
        <v>2</v>
      </c>
      <c r="C114" s="11" t="s">
        <v>11</v>
      </c>
      <c r="D114" s="12">
        <f>SUM(E114:H114)</f>
        <v>27</v>
      </c>
      <c r="E114" s="12">
        <v>27</v>
      </c>
      <c r="F114" s="12"/>
      <c r="G114" s="12"/>
      <c r="H114" s="12"/>
      <c r="I114" s="30">
        <f t="shared" si="33"/>
        <v>3</v>
      </c>
      <c r="J114" s="30">
        <f t="shared" si="33"/>
        <v>0</v>
      </c>
    </row>
    <row r="115" spans="1:10" x14ac:dyDescent="0.2">
      <c r="A115" s="51" t="s">
        <v>71</v>
      </c>
      <c r="B115" s="45">
        <v>2</v>
      </c>
      <c r="C115" s="11" t="s">
        <v>11</v>
      </c>
      <c r="D115" s="12">
        <f>SUM(E115:H115)</f>
        <v>27</v>
      </c>
      <c r="E115" s="12">
        <v>27</v>
      </c>
      <c r="F115" s="12"/>
      <c r="G115" s="12"/>
      <c r="H115" s="12"/>
      <c r="I115" s="60">
        <f t="shared" si="33"/>
        <v>3</v>
      </c>
      <c r="J115" s="60">
        <f t="shared" si="33"/>
        <v>0</v>
      </c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J128" s="4"/>
    </row>
    <row r="129" spans="1:1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4"/>
    </row>
    <row r="130" spans="1:1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4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4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4"/>
    </row>
    <row r="133" spans="1:1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4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4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4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4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4"/>
    </row>
    <row r="138" spans="1:1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4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4"/>
    </row>
    <row r="140" spans="1:1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4"/>
    </row>
    <row r="141" spans="1:1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4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4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4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4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4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4"/>
    </row>
    <row r="147" spans="1:1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4"/>
    </row>
    <row r="148" spans="1:1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4"/>
    </row>
    <row r="149" spans="1:1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4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4"/>
    </row>
    <row r="151" spans="1:1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4"/>
    </row>
    <row r="152" spans="1:1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4"/>
    </row>
    <row r="153" spans="1:1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4"/>
    </row>
    <row r="154" spans="1:1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4"/>
    </row>
    <row r="155" spans="1:1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4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4"/>
    </row>
    <row r="157" spans="1:1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4"/>
    </row>
    <row r="158" spans="1:1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4"/>
    </row>
    <row r="159" spans="1:1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4"/>
    </row>
    <row r="160" spans="1:1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4"/>
    </row>
    <row r="161" spans="1:1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4"/>
    </row>
    <row r="162" spans="1:1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4"/>
    </row>
    <row r="163" spans="1:1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4"/>
    </row>
    <row r="164" spans="1:1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4"/>
    </row>
    <row r="165" spans="1:1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4"/>
    </row>
    <row r="166" spans="1:1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4"/>
    </row>
    <row r="167" spans="1:1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4"/>
    </row>
    <row r="168" spans="1:1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4"/>
    </row>
    <row r="169" spans="1:1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4"/>
    </row>
    <row r="170" spans="1:1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4"/>
    </row>
    <row r="171" spans="1:1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4"/>
    </row>
    <row r="172" spans="1:1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4"/>
    </row>
    <row r="173" spans="1:1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4"/>
    </row>
    <row r="174" spans="1:1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4"/>
    </row>
    <row r="175" spans="1:1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4"/>
    </row>
    <row r="176" spans="1:1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4"/>
    </row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4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4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4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4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4"/>
    </row>
    <row r="182" spans="1:1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4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4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4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4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4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4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4"/>
    </row>
    <row r="189" spans="1:10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4"/>
    </row>
    <row r="190" spans="1:10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4"/>
    </row>
    <row r="191" spans="1:10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4"/>
    </row>
    <row r="192" spans="1:10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4"/>
    </row>
    <row r="193" spans="1:10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4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4"/>
    </row>
    <row r="195" spans="1:10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4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4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4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4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4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4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4"/>
    </row>
    <row r="202" spans="1:10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4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4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4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4"/>
    </row>
    <row r="206" spans="1:10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4"/>
    </row>
    <row r="207" spans="1:10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4"/>
    </row>
    <row r="208" spans="1:10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4"/>
    </row>
    <row r="209" spans="1:10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4"/>
    </row>
    <row r="210" spans="1:10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4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4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4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4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4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4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4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4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4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4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4"/>
    </row>
    <row r="221" spans="1:10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4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4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4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4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4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4"/>
    </row>
  </sheetData>
  <mergeCells count="14">
    <mergeCell ref="A1:J1"/>
    <mergeCell ref="A2:J2"/>
    <mergeCell ref="A5:J5"/>
    <mergeCell ref="I43:J43"/>
    <mergeCell ref="A48:J48"/>
    <mergeCell ref="A57:J57"/>
    <mergeCell ref="A68:J68"/>
    <mergeCell ref="A107:J107"/>
    <mergeCell ref="A91:J91"/>
    <mergeCell ref="A92:J92"/>
    <mergeCell ref="A110:J110"/>
    <mergeCell ref="A77:J77"/>
    <mergeCell ref="A95:J95"/>
    <mergeCell ref="A98:J9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horizontalDpi="300" verticalDpi="300" r:id="rId1"/>
  <headerFooter alignWithMargins="0"/>
  <rowBreaks count="2" manualBreakCount="2">
    <brk id="44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NS_TS_semestr I-IV i V-VIII</vt:lpstr>
      <vt:lpstr>'NS_TS_semestr I-IV i V-VIII'!Obszar_wydruku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P175</cp:lastModifiedBy>
  <cp:lastPrinted>2019-05-15T06:40:06Z</cp:lastPrinted>
  <dcterms:created xsi:type="dcterms:W3CDTF">2013-01-21T11:52:24Z</dcterms:created>
  <dcterms:modified xsi:type="dcterms:W3CDTF">2019-05-23T08:01:43Z</dcterms:modified>
</cp:coreProperties>
</file>