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0"/>
  </bookViews>
  <sheets>
    <sheet name="ST_ITS_semestr I-III" sheetId="1" r:id="rId1"/>
  </sheets>
  <definedNames>
    <definedName name="_xlnm.Print_Area" localSheetId="0">'ST_ITS_semestr I-III'!$A$1:$J$57</definedName>
  </definedNames>
  <calcPr fullCalcOnLoad="1"/>
</workbook>
</file>

<file path=xl/sharedStrings.xml><?xml version="1.0" encoding="utf-8"?>
<sst xmlns="http://schemas.openxmlformats.org/spreadsheetml/2006/main" count="96" uniqueCount="54">
  <si>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</si>
  <si>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</si>
  <si>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</si>
  <si>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</si>
  <si>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</si>
  <si>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</si>
  <si>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</si>
  <si>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</si>
  <si>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</si>
  <si>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</si>
  <si>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</si>
  <si>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</si>
  <si>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</si>
  <si>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WYDZIAŁ INŻYNIERII PRODUKCJI</t>
  </si>
  <si>
    <t xml:space="preserve">SEMESTR I </t>
  </si>
  <si>
    <t>SEMESTR II</t>
  </si>
  <si>
    <t>SEMESTR III</t>
  </si>
  <si>
    <t>Seminarium dyplomowe 2</t>
  </si>
  <si>
    <t>Seminarium dyplomowe 1</t>
  </si>
  <si>
    <t>Ogółem godzin w semestrach 1 - 3</t>
  </si>
  <si>
    <t>Udział procentowy w całości godzin [%]</t>
  </si>
  <si>
    <t>Gospodarowanie energią w systemach transportowych</t>
  </si>
  <si>
    <t>Mechanika stosowana</t>
  </si>
  <si>
    <t>Systemy teleinformatyczne</t>
  </si>
  <si>
    <t>Gospodarka wodno-ściekowa w infrastrukturze transportowej</t>
  </si>
  <si>
    <t>Diagnostyka pojazdów</t>
  </si>
  <si>
    <t>Przygotowanie pracy magisterskiej i egzamin dyplomowy</t>
  </si>
  <si>
    <t>Kontrola metrologiczna w transporcie</t>
  </si>
  <si>
    <t>Ocena i wycena środków transportu</t>
  </si>
  <si>
    <t>Recykling środków transportu</t>
  </si>
  <si>
    <t>Motoryzacyjne zanieczyszczenie środowska</t>
  </si>
  <si>
    <t>Sterowanie i zarządzanie w transporcie</t>
  </si>
  <si>
    <t xml:space="preserve">Innowacje ekologiczno-energetyczne </t>
  </si>
  <si>
    <t>Alternatywne napędy w środkach transportu</t>
  </si>
  <si>
    <t xml:space="preserve">Transport rolniczy </t>
  </si>
  <si>
    <t>Towaroznawstwo i obsługa celna</t>
  </si>
  <si>
    <t xml:space="preserve">Napędy elektryczne w transporcie </t>
  </si>
  <si>
    <t>Matematyka stosowana w transporcie</t>
  </si>
  <si>
    <t>Niezawodność systemów transportowych</t>
  </si>
  <si>
    <t>Napędy hydrauliczne w pojazdach</t>
  </si>
  <si>
    <t>Niekonwencjonalne paliwa silnikowe</t>
  </si>
  <si>
    <t>Przedmiot do wyboru 1 - blok A</t>
  </si>
  <si>
    <t>Przedmiot do wyboru 2 - blok C</t>
  </si>
  <si>
    <t>SEMESTR III - blok C</t>
  </si>
  <si>
    <t>SEMESTR II - blok A</t>
  </si>
  <si>
    <t>Przedmiot humanistyczny 3 - Filozofia</t>
  </si>
  <si>
    <t>Modelowanie procesów transportowych i spedycyjnych</t>
  </si>
  <si>
    <t>Spedycja międzynarodowa</t>
  </si>
  <si>
    <t>Przedmiot humanistyczny 1 - Zarządzanie zasobami ludzkimi</t>
  </si>
  <si>
    <t>Przedmiot humanistyczny 2 - Marketing</t>
  </si>
  <si>
    <t>Zarządzanie jakością w transporcie</t>
  </si>
  <si>
    <t>Język obcy specjalistyczny</t>
  </si>
  <si>
    <r>
      <t>Kierunek</t>
    </r>
    <r>
      <rPr>
        <b/>
        <sz val="9"/>
        <color indexed="10"/>
        <rFont val="Arial"/>
        <family val="2"/>
      </rPr>
      <t xml:space="preserve"> TRANSPORT I LOGISTYKA</t>
    </r>
    <r>
      <rPr>
        <b/>
        <sz val="9"/>
        <rFont val="Arial"/>
        <family val="2"/>
      </rPr>
      <t xml:space="preserve">, specjalność </t>
    </r>
    <r>
      <rPr>
        <b/>
        <sz val="9"/>
        <color indexed="10"/>
        <rFont val="Arial"/>
        <family val="2"/>
      </rPr>
      <t>INŻYNIERIA TRANSPORTU I SPEDYCJA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                                           studia stacjonarne drugiego stopnia.
 Rok akademicki </t>
    </r>
    <r>
      <rPr>
        <b/>
        <sz val="9"/>
        <color indexed="10"/>
        <rFont val="Arial"/>
        <family val="2"/>
      </rPr>
      <t>2018/2019</t>
    </r>
    <r>
      <rPr>
        <b/>
        <sz val="9"/>
        <rFont val="Arial"/>
        <family val="2"/>
      </rPr>
      <t xml:space="preserve">, zatwierdzony uchwałą Rady Wydziału dn. </t>
    </r>
    <r>
      <rPr>
        <b/>
        <sz val="9"/>
        <color indexed="10"/>
        <rFont val="Arial"/>
        <family val="2"/>
      </rPr>
      <t>20.04.2018</t>
    </r>
    <r>
      <rPr>
        <b/>
        <sz val="9"/>
        <rFont val="Arial"/>
        <family val="2"/>
      </rPr>
      <t xml:space="preserve"> r., obowiązuje w semestrze I-III</t>
    </r>
  </si>
  <si>
    <r>
      <t>Kierunek</t>
    </r>
    <r>
      <rPr>
        <b/>
        <sz val="9"/>
        <color indexed="10"/>
        <rFont val="Arial"/>
        <family val="2"/>
      </rPr>
      <t xml:space="preserve"> TRANSPORT I LOGISTYKA</t>
    </r>
    <r>
      <rPr>
        <b/>
        <sz val="9"/>
        <rFont val="Arial"/>
        <family val="2"/>
      </rPr>
      <t xml:space="preserve">, specjalność </t>
    </r>
    <r>
      <rPr>
        <b/>
        <sz val="9"/>
        <color indexed="10"/>
        <rFont val="Arial"/>
        <family val="2"/>
      </rPr>
      <t>INŻYNIERIA TRANSPORTU I SPEDYCJA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                                           studia stacjonarne drugiego stopnia.
 Rok akademicki </t>
    </r>
    <r>
      <rPr>
        <b/>
        <sz val="9"/>
        <color indexed="10"/>
        <rFont val="Arial"/>
        <family val="2"/>
      </rPr>
      <t>2018/2019</t>
    </r>
    <r>
      <rPr>
        <b/>
        <sz val="9"/>
        <rFont val="Arial"/>
        <family val="2"/>
      </rPr>
      <t xml:space="preserve">, zatwierdzony uchwałą Rady Wydziału dn. </t>
    </r>
    <r>
      <rPr>
        <b/>
        <sz val="9"/>
        <color indexed="10"/>
        <rFont val="Arial"/>
        <family val="2"/>
      </rPr>
      <t>20.04.2018</t>
    </r>
    <r>
      <rPr>
        <b/>
        <sz val="9"/>
        <rFont val="Arial"/>
        <family val="2"/>
      </rPr>
      <t xml:space="preserve"> r., obowiązuje w semestrze I-III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</si>
</sst>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4" fillId="0" borderId="0" xfId="53" applyFont="1">
      <alignment/>
      <protection/>
    </xf>
    <xf numFmtId="0" fontId="5" fillId="0" borderId="11" xfId="53" applyFont="1" applyFill="1" applyBorder="1" applyAlignment="1">
      <alignment horizontal="center" vertical="center"/>
      <protection/>
    </xf>
    <xf numFmtId="1" fontId="5" fillId="0" borderId="11" xfId="53" applyNumberFormat="1" applyFont="1" applyFill="1" applyBorder="1" applyAlignment="1">
      <alignment horizontal="center" vertical="center"/>
      <protection/>
    </xf>
    <xf numFmtId="0" fontId="4" fillId="0" borderId="0" xfId="53" applyFont="1" applyFill="1">
      <alignment/>
      <protection/>
    </xf>
    <xf numFmtId="0" fontId="5" fillId="0" borderId="11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1" fontId="7" fillId="33" borderId="11" xfId="53" applyNumberFormat="1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vertical="center"/>
      <protection/>
    </xf>
    <xf numFmtId="1" fontId="3" fillId="33" borderId="12" xfId="53" applyNumberFormat="1" applyFont="1" applyFill="1" applyBorder="1" applyAlignment="1">
      <alignment horizontal="center" vertical="center" wrapText="1"/>
      <protection/>
    </xf>
    <xf numFmtId="164" fontId="3" fillId="33" borderId="12" xfId="65" applyFont="1" applyFill="1" applyBorder="1" applyAlignment="1" applyProtection="1">
      <alignment horizontal="center" vertical="center" textRotation="90" wrapText="1"/>
      <protection/>
    </xf>
    <xf numFmtId="164" fontId="3" fillId="33" borderId="12" xfId="65" applyFont="1" applyFill="1" applyBorder="1" applyAlignment="1" applyProtection="1">
      <alignment horizontal="center" vertical="center" textRotation="90"/>
      <protection/>
    </xf>
    <xf numFmtId="49" fontId="3" fillId="33" borderId="12" xfId="65" applyNumberFormat="1" applyFont="1" applyFill="1" applyBorder="1" applyAlignment="1" applyProtection="1">
      <alignment horizontal="center" vertical="center" textRotation="90" wrapText="1"/>
      <protection/>
    </xf>
    <xf numFmtId="1" fontId="5" fillId="0" borderId="13" xfId="53" applyNumberFormat="1" applyFont="1" applyFill="1" applyBorder="1" applyAlignment="1">
      <alignment horizontal="center" vertical="center"/>
      <protection/>
    </xf>
    <xf numFmtId="1" fontId="5" fillId="0" borderId="14" xfId="53" applyNumberFormat="1" applyFont="1" applyFill="1" applyBorder="1" applyAlignment="1">
      <alignment horizontal="center" vertical="center"/>
      <protection/>
    </xf>
    <xf numFmtId="1" fontId="5" fillId="0" borderId="15" xfId="0" applyNumberFormat="1" applyFont="1" applyBorder="1" applyAlignment="1">
      <alignment horizontal="center"/>
    </xf>
    <xf numFmtId="1" fontId="5" fillId="0" borderId="15" xfId="53" applyNumberFormat="1" applyFont="1" applyFill="1" applyBorder="1" applyAlignment="1">
      <alignment horizontal="center" vertical="center"/>
      <protection/>
    </xf>
    <xf numFmtId="0" fontId="5" fillId="0" borderId="14" xfId="53" applyNumberFormat="1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vertical="center"/>
      <protection/>
    </xf>
    <xf numFmtId="1" fontId="5" fillId="0" borderId="17" xfId="53" applyNumberFormat="1" applyFont="1" applyFill="1" applyBorder="1" applyAlignment="1">
      <alignment horizontal="center" vertical="center"/>
      <protection/>
    </xf>
    <xf numFmtId="1" fontId="7" fillId="0" borderId="11" xfId="53" applyNumberFormat="1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4" fillId="0" borderId="18" xfId="53" applyFont="1" applyFill="1" applyBorder="1" applyAlignment="1">
      <alignment vertical="center"/>
      <protection/>
    </xf>
    <xf numFmtId="0" fontId="2" fillId="0" borderId="0" xfId="53" applyFont="1" applyFill="1" applyAlignment="1">
      <alignment horizontal="left"/>
      <protection/>
    </xf>
    <xf numFmtId="0" fontId="3" fillId="0" borderId="12" xfId="53" applyFont="1" applyFill="1" applyBorder="1" applyAlignment="1">
      <alignment vertical="center"/>
      <protection/>
    </xf>
    <xf numFmtId="1" fontId="5" fillId="0" borderId="19" xfId="53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0" fillId="0" borderId="0" xfId="53" applyFont="1">
      <alignment/>
      <protection/>
    </xf>
    <xf numFmtId="1" fontId="0" fillId="0" borderId="0" xfId="53" applyNumberFormat="1" applyFont="1">
      <alignment/>
      <protection/>
    </xf>
    <xf numFmtId="0" fontId="5" fillId="0" borderId="13" xfId="0" applyFont="1" applyBorder="1" applyAlignment="1">
      <alignment horizontal="center" vertical="center"/>
    </xf>
    <xf numFmtId="0" fontId="4" fillId="33" borderId="19" xfId="53" applyFont="1" applyFill="1" applyBorder="1" applyAlignment="1">
      <alignment horizontal="right" vertical="center"/>
      <protection/>
    </xf>
    <xf numFmtId="0" fontId="4" fillId="0" borderId="21" xfId="53" applyFont="1" applyFill="1" applyBorder="1" applyAlignment="1">
      <alignment vertical="center"/>
      <protection/>
    </xf>
    <xf numFmtId="0" fontId="4" fillId="0" borderId="22" xfId="53" applyFont="1" applyFill="1" applyBorder="1" applyAlignment="1">
      <alignment vertical="center"/>
      <protection/>
    </xf>
    <xf numFmtId="0" fontId="4" fillId="0" borderId="17" xfId="53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vertical="center"/>
      <protection/>
    </xf>
    <xf numFmtId="1" fontId="5" fillId="0" borderId="21" xfId="53" applyNumberFormat="1" applyFont="1" applyFill="1" applyBorder="1" applyAlignment="1">
      <alignment horizontal="center" vertical="center"/>
      <protection/>
    </xf>
    <xf numFmtId="0" fontId="2" fillId="0" borderId="0" xfId="53" applyFont="1" applyBorder="1" applyAlignment="1">
      <alignment/>
      <protection/>
    </xf>
    <xf numFmtId="1" fontId="6" fillId="0" borderId="0" xfId="53" applyNumberFormat="1" applyFont="1" applyFill="1">
      <alignment/>
      <protection/>
    </xf>
    <xf numFmtId="1" fontId="10" fillId="0" borderId="0" xfId="53" applyNumberFormat="1" applyFont="1" applyFill="1" applyBorder="1" applyAlignment="1">
      <alignment horizontal="center"/>
      <protection/>
    </xf>
    <xf numFmtId="9" fontId="12" fillId="0" borderId="0" xfId="53" applyNumberFormat="1" applyFont="1" applyFill="1" applyBorder="1" applyAlignment="1">
      <alignment horizontal="center"/>
      <protection/>
    </xf>
    <xf numFmtId="1" fontId="12" fillId="0" borderId="0" xfId="53" applyNumberFormat="1" applyFont="1" applyFill="1" applyBorder="1" applyAlignment="1">
      <alignment horizontal="center"/>
      <protection/>
    </xf>
    <xf numFmtId="165" fontId="10" fillId="0" borderId="0" xfId="53" applyNumberFormat="1" applyFont="1" applyFill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5" fillId="0" borderId="13" xfId="53" applyNumberFormat="1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right" vertical="center"/>
      <protection/>
    </xf>
    <xf numFmtId="0" fontId="8" fillId="33" borderId="17" xfId="53" applyFont="1" applyFill="1" applyBorder="1" applyAlignment="1">
      <alignment vertical="center"/>
      <protection/>
    </xf>
    <xf numFmtId="1" fontId="10" fillId="0" borderId="17" xfId="53" applyNumberFormat="1" applyFont="1" applyFill="1" applyBorder="1" applyAlignment="1">
      <alignment horizontal="left" vertical="center"/>
      <protection/>
    </xf>
    <xf numFmtId="0" fontId="5" fillId="0" borderId="13" xfId="53" applyFont="1" applyFill="1" applyBorder="1" applyAlignment="1">
      <alignment horizontal="center" vertical="center"/>
      <protection/>
    </xf>
    <xf numFmtId="1" fontId="7" fillId="33" borderId="14" xfId="53" applyNumberFormat="1" applyFont="1" applyFill="1" applyBorder="1" applyAlignment="1">
      <alignment horizontal="center" vertical="center"/>
      <protection/>
    </xf>
    <xf numFmtId="0" fontId="7" fillId="33" borderId="14" xfId="53" applyFont="1" applyFill="1" applyBorder="1" applyAlignment="1">
      <alignment horizontal="center" vertical="center"/>
      <protection/>
    </xf>
    <xf numFmtId="1" fontId="7" fillId="0" borderId="14" xfId="53" applyNumberFormat="1" applyFont="1" applyFill="1" applyBorder="1" applyAlignment="1">
      <alignment horizontal="center" vertical="center"/>
      <protection/>
    </xf>
    <xf numFmtId="1" fontId="9" fillId="0" borderId="14" xfId="53" applyNumberFormat="1" applyFont="1" applyFill="1" applyBorder="1" applyAlignment="1">
      <alignment horizontal="center" vertical="center"/>
      <protection/>
    </xf>
    <xf numFmtId="1" fontId="6" fillId="0" borderId="14" xfId="53" applyNumberFormat="1" applyFont="1" applyFill="1" applyBorder="1" applyAlignment="1">
      <alignment vertical="center"/>
      <protection/>
    </xf>
    <xf numFmtId="1" fontId="12" fillId="0" borderId="14" xfId="53" applyNumberFormat="1" applyFont="1" applyFill="1" applyBorder="1" applyAlignment="1">
      <alignment horizontal="center" vertical="center"/>
      <protection/>
    </xf>
    <xf numFmtId="1" fontId="4" fillId="0" borderId="14" xfId="53" applyNumberFormat="1" applyFont="1" applyBorder="1" applyAlignment="1">
      <alignment horizontal="center" vertical="center"/>
      <protection/>
    </xf>
    <xf numFmtId="165" fontId="7" fillId="0" borderId="14" xfId="53" applyNumberFormat="1" applyFont="1" applyFill="1" applyBorder="1" applyAlignment="1">
      <alignment horizontal="center" vertical="center"/>
      <protection/>
    </xf>
    <xf numFmtId="0" fontId="0" fillId="0" borderId="14" xfId="53" applyFont="1" applyFill="1" applyBorder="1" applyAlignment="1">
      <alignment horizontal="center" vertical="center"/>
      <protection/>
    </xf>
    <xf numFmtId="0" fontId="52" fillId="0" borderId="0" xfId="53" applyFont="1" applyFill="1">
      <alignment/>
      <protection/>
    </xf>
    <xf numFmtId="1" fontId="5" fillId="0" borderId="2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4" xfId="53" applyFont="1" applyFill="1" applyBorder="1" applyAlignment="1">
      <alignment horizontal="left" vertical="center"/>
      <protection/>
    </xf>
    <xf numFmtId="0" fontId="10" fillId="0" borderId="0" xfId="53" applyFont="1" applyAlignment="1">
      <alignment horizontal="center"/>
      <protection/>
    </xf>
    <xf numFmtId="1" fontId="10" fillId="0" borderId="0" xfId="53" applyNumberFormat="1" applyFont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0" fontId="13" fillId="0" borderId="0" xfId="53" applyFont="1" applyBorder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view="pageBreakPreview" zoomScaleNormal="99" zoomScaleSheetLayoutView="100" zoomScalePageLayoutView="0" workbookViewId="0" topLeftCell="A35">
      <selection activeCell="A43" sqref="A43:J43"/>
    </sheetView>
  </sheetViews>
  <sheetFormatPr defaultColWidth="13.00390625" defaultRowHeight="12.75"/>
  <cols>
    <col min="1" max="1" width="40.7109375" style="1" customWidth="1"/>
    <col min="2" max="2" width="6.28125" style="45" customWidth="1"/>
    <col min="3" max="9" width="6.28125" style="2" customWidth="1"/>
    <col min="10" max="10" width="6.28125" style="3" customWidth="1"/>
    <col min="11" max="16384" width="13.00390625" style="44" customWidth="1"/>
  </cols>
  <sheetData>
    <row r="1" spans="1:10" ht="12.75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48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</row>
    <row r="3" ht="12.75">
      <c r="J3" s="4"/>
    </row>
    <row r="4" spans="1:10" s="5" customFormat="1" ht="84" customHeight="1">
      <c r="A4" s="12" t="s">
        <v>0</v>
      </c>
      <c r="B4" s="13" t="s">
        <v>1</v>
      </c>
      <c r="C4" s="14" t="s">
        <v>2</v>
      </c>
      <c r="D4" s="14" t="s">
        <v>3</v>
      </c>
      <c r="E4" s="15" t="s">
        <v>4</v>
      </c>
      <c r="F4" s="16" t="s">
        <v>5</v>
      </c>
      <c r="G4" s="16" t="s">
        <v>6</v>
      </c>
      <c r="H4" s="14" t="s">
        <v>7</v>
      </c>
      <c r="I4" s="15" t="s">
        <v>8</v>
      </c>
      <c r="J4" s="15" t="s">
        <v>9</v>
      </c>
    </row>
    <row r="5" spans="1:10" s="5" customFormat="1" ht="12.75" customHeight="1">
      <c r="A5" s="82" t="s">
        <v>14</v>
      </c>
      <c r="B5" s="83"/>
      <c r="C5" s="83"/>
      <c r="D5" s="83"/>
      <c r="E5" s="83"/>
      <c r="F5" s="83"/>
      <c r="G5" s="83"/>
      <c r="H5" s="83"/>
      <c r="I5" s="83"/>
      <c r="J5" s="84"/>
    </row>
    <row r="6" spans="1:10" s="75" customFormat="1" ht="12" customHeight="1">
      <c r="A6" s="31" t="s">
        <v>48</v>
      </c>
      <c r="B6" s="34">
        <v>2</v>
      </c>
      <c r="C6" s="6" t="s">
        <v>11</v>
      </c>
      <c r="D6" s="23">
        <f>SUM(E6:H6)</f>
        <v>30</v>
      </c>
      <c r="E6" s="40">
        <v>30</v>
      </c>
      <c r="F6" s="40"/>
      <c r="G6" s="40"/>
      <c r="H6" s="18"/>
      <c r="I6" s="20">
        <f>ROUNDUP(E6/15,0)</f>
        <v>2</v>
      </c>
      <c r="J6" s="7">
        <f>ROUNDUP((F6+G6+H6)/15,0)</f>
        <v>0</v>
      </c>
    </row>
    <row r="7" spans="1:10" s="8" customFormat="1" ht="12" customHeight="1">
      <c r="A7" s="31" t="s">
        <v>37</v>
      </c>
      <c r="B7" s="34">
        <v>4</v>
      </c>
      <c r="C7" s="6" t="s">
        <v>11</v>
      </c>
      <c r="D7" s="23">
        <f aca="true" t="shared" si="0" ref="D7:D12">SUM(E7:H7)</f>
        <v>45</v>
      </c>
      <c r="E7" s="40">
        <v>15</v>
      </c>
      <c r="F7" s="40">
        <v>10</v>
      </c>
      <c r="G7" s="40">
        <v>20</v>
      </c>
      <c r="H7" s="18"/>
      <c r="I7" s="20">
        <f aca="true" t="shared" si="1" ref="I7:I13">ROUNDUP(E7/15,0)</f>
        <v>1</v>
      </c>
      <c r="J7" s="7">
        <f aca="true" t="shared" si="2" ref="J7:J13">ROUNDUP((F7+G7+H7)/15,0)</f>
        <v>2</v>
      </c>
    </row>
    <row r="8" spans="1:10" s="75" customFormat="1" ht="12" customHeight="1">
      <c r="A8" s="31" t="s">
        <v>22</v>
      </c>
      <c r="B8" s="37">
        <v>3</v>
      </c>
      <c r="C8" s="6" t="s">
        <v>10</v>
      </c>
      <c r="D8" s="23">
        <f t="shared" si="0"/>
        <v>30</v>
      </c>
      <c r="E8" s="39">
        <v>15</v>
      </c>
      <c r="F8" s="39">
        <v>5</v>
      </c>
      <c r="G8" s="39">
        <v>10</v>
      </c>
      <c r="H8" s="29"/>
      <c r="I8" s="7">
        <f t="shared" si="1"/>
        <v>1</v>
      </c>
      <c r="J8" s="7">
        <f t="shared" si="2"/>
        <v>1</v>
      </c>
    </row>
    <row r="9" spans="1:10" s="8" customFormat="1" ht="12" customHeight="1">
      <c r="A9" s="31" t="s">
        <v>46</v>
      </c>
      <c r="B9" s="42">
        <v>4</v>
      </c>
      <c r="C9" s="6" t="s">
        <v>11</v>
      </c>
      <c r="D9" s="23">
        <f t="shared" si="0"/>
        <v>45</v>
      </c>
      <c r="E9" s="32">
        <v>15</v>
      </c>
      <c r="F9" s="46">
        <v>10</v>
      </c>
      <c r="G9" s="46">
        <v>20</v>
      </c>
      <c r="H9" s="7"/>
      <c r="I9" s="7">
        <f t="shared" si="1"/>
        <v>1</v>
      </c>
      <c r="J9" s="7">
        <f t="shared" si="2"/>
        <v>2</v>
      </c>
    </row>
    <row r="10" spans="1:10" s="8" customFormat="1" ht="12" customHeight="1">
      <c r="A10" s="31" t="s">
        <v>38</v>
      </c>
      <c r="B10" s="42">
        <v>4</v>
      </c>
      <c r="C10" s="6" t="s">
        <v>10</v>
      </c>
      <c r="D10" s="23">
        <f t="shared" si="0"/>
        <v>45</v>
      </c>
      <c r="E10" s="32">
        <v>15</v>
      </c>
      <c r="F10" s="46">
        <v>10</v>
      </c>
      <c r="G10" s="46">
        <v>20</v>
      </c>
      <c r="H10" s="7"/>
      <c r="I10" s="7">
        <f t="shared" si="1"/>
        <v>1</v>
      </c>
      <c r="J10" s="7">
        <f t="shared" si="2"/>
        <v>2</v>
      </c>
    </row>
    <row r="11" spans="1:10" s="8" customFormat="1" ht="12" customHeight="1">
      <c r="A11" s="31" t="s">
        <v>21</v>
      </c>
      <c r="B11" s="37">
        <v>4</v>
      </c>
      <c r="C11" s="6" t="s">
        <v>11</v>
      </c>
      <c r="D11" s="23">
        <f t="shared" si="0"/>
        <v>45</v>
      </c>
      <c r="E11" s="32">
        <v>15</v>
      </c>
      <c r="F11" s="46">
        <v>10</v>
      </c>
      <c r="G11" s="46">
        <v>20</v>
      </c>
      <c r="H11" s="7"/>
      <c r="I11" s="7">
        <f t="shared" si="1"/>
        <v>1</v>
      </c>
      <c r="J11" s="7">
        <f t="shared" si="2"/>
        <v>2</v>
      </c>
    </row>
    <row r="12" spans="1:10" s="75" customFormat="1" ht="12" customHeight="1">
      <c r="A12" s="36" t="s">
        <v>34</v>
      </c>
      <c r="B12" s="37">
        <v>3</v>
      </c>
      <c r="C12" s="6" t="s">
        <v>10</v>
      </c>
      <c r="D12" s="23">
        <f t="shared" si="0"/>
        <v>30</v>
      </c>
      <c r="E12" s="32">
        <v>15</v>
      </c>
      <c r="F12" s="78">
        <v>5</v>
      </c>
      <c r="G12" s="78">
        <v>10</v>
      </c>
      <c r="H12" s="7"/>
      <c r="I12" s="7">
        <f t="shared" si="1"/>
        <v>1</v>
      </c>
      <c r="J12" s="7">
        <f t="shared" si="2"/>
        <v>1</v>
      </c>
    </row>
    <row r="13" spans="1:10" s="8" customFormat="1" ht="12" customHeight="1">
      <c r="A13" s="31" t="s">
        <v>23</v>
      </c>
      <c r="B13" s="43">
        <v>3</v>
      </c>
      <c r="C13" s="6" t="s">
        <v>11</v>
      </c>
      <c r="D13" s="7">
        <f>SUM(E13:H13)</f>
        <v>30</v>
      </c>
      <c r="E13" s="7">
        <v>15</v>
      </c>
      <c r="F13" s="7">
        <v>5</v>
      </c>
      <c r="G13" s="9">
        <v>10</v>
      </c>
      <c r="H13" s="7"/>
      <c r="I13" s="7">
        <f t="shared" si="1"/>
        <v>1</v>
      </c>
      <c r="J13" s="7">
        <f t="shared" si="2"/>
        <v>1</v>
      </c>
    </row>
    <row r="14" spans="1:10" s="8" customFormat="1" ht="12" customHeight="1">
      <c r="A14" s="31" t="s">
        <v>24</v>
      </c>
      <c r="B14" s="43">
        <v>3</v>
      </c>
      <c r="C14" s="6" t="s">
        <v>11</v>
      </c>
      <c r="D14" s="7">
        <f>SUM(E14:H14)</f>
        <v>30</v>
      </c>
      <c r="E14" s="7">
        <v>15</v>
      </c>
      <c r="F14" s="7">
        <v>5</v>
      </c>
      <c r="G14" s="9">
        <v>5</v>
      </c>
      <c r="H14" s="7">
        <v>5</v>
      </c>
      <c r="I14" s="7">
        <f>ROUNDUP(E14/15,0)</f>
        <v>1</v>
      </c>
      <c r="J14" s="7">
        <f>ROUNDUP((F14+G14+H14)/15,0)</f>
        <v>1</v>
      </c>
    </row>
    <row r="15" spans="1:10" s="8" customFormat="1" ht="12" customHeight="1">
      <c r="A15" s="47" t="s">
        <v>12</v>
      </c>
      <c r="B15" s="24">
        <f>SUM(B6:B14)</f>
        <v>30</v>
      </c>
      <c r="C15" s="25">
        <f>COUNTIF(C6:C14,"e")</f>
        <v>3</v>
      </c>
      <c r="D15" s="11">
        <f aca="true" t="shared" si="3" ref="D15:J15">SUM(D6:D14)</f>
        <v>330</v>
      </c>
      <c r="E15" s="11">
        <f t="shared" si="3"/>
        <v>150</v>
      </c>
      <c r="F15" s="11">
        <f t="shared" si="3"/>
        <v>60</v>
      </c>
      <c r="G15" s="11">
        <f t="shared" si="3"/>
        <v>115</v>
      </c>
      <c r="H15" s="11">
        <f t="shared" si="3"/>
        <v>5</v>
      </c>
      <c r="I15" s="11">
        <f t="shared" si="3"/>
        <v>10</v>
      </c>
      <c r="J15" s="11">
        <f t="shared" si="3"/>
        <v>12</v>
      </c>
    </row>
    <row r="16" spans="1:10" s="8" customFormat="1" ht="12" customHeight="1">
      <c r="A16" s="48" t="s">
        <v>15</v>
      </c>
      <c r="B16" s="26"/>
      <c r="C16" s="26"/>
      <c r="D16" s="26"/>
      <c r="E16" s="26"/>
      <c r="F16" s="26"/>
      <c r="G16" s="26"/>
      <c r="H16" s="26"/>
      <c r="I16" s="26"/>
      <c r="J16" s="49"/>
    </row>
    <row r="17" spans="1:10" s="75" customFormat="1" ht="12" customHeight="1">
      <c r="A17" s="31" t="s">
        <v>51</v>
      </c>
      <c r="B17" s="37">
        <v>2</v>
      </c>
      <c r="C17" s="6" t="s">
        <v>10</v>
      </c>
      <c r="D17" s="23">
        <f>SUM(E17:H17)</f>
        <v>30</v>
      </c>
      <c r="E17" s="40"/>
      <c r="F17" s="40"/>
      <c r="G17" s="40">
        <v>30</v>
      </c>
      <c r="H17" s="20"/>
      <c r="I17" s="7">
        <f>ROUNDUP(E17/15,0)</f>
        <v>0</v>
      </c>
      <c r="J17" s="7">
        <f>ROUNDUP((F17+G17+H17)/15,0)</f>
        <v>2</v>
      </c>
    </row>
    <row r="18" spans="1:10" s="8" customFormat="1" ht="12" customHeight="1">
      <c r="A18" s="35" t="s">
        <v>41</v>
      </c>
      <c r="B18" s="37">
        <v>2</v>
      </c>
      <c r="C18" s="6" t="s">
        <v>11</v>
      </c>
      <c r="D18" s="23">
        <f>SUM(E18:H18)</f>
        <v>30</v>
      </c>
      <c r="E18" s="32">
        <v>15</v>
      </c>
      <c r="F18" s="32">
        <v>5</v>
      </c>
      <c r="G18" s="32">
        <v>10</v>
      </c>
      <c r="H18" s="7"/>
      <c r="I18" s="7">
        <f>ROUNDUP(E18/15,0)</f>
        <v>1</v>
      </c>
      <c r="J18" s="7">
        <f>ROUNDUP((F18+G18+H18)/15,0)</f>
        <v>1</v>
      </c>
    </row>
    <row r="19" spans="1:10" s="75" customFormat="1" ht="12" customHeight="1">
      <c r="A19" s="31" t="s">
        <v>49</v>
      </c>
      <c r="B19" s="34">
        <v>2</v>
      </c>
      <c r="C19" s="6" t="s">
        <v>11</v>
      </c>
      <c r="D19" s="23">
        <f>SUM(E19:H19)</f>
        <v>30</v>
      </c>
      <c r="E19" s="32">
        <v>30</v>
      </c>
      <c r="F19" s="32"/>
      <c r="G19" s="32"/>
      <c r="H19" s="7"/>
      <c r="I19" s="7">
        <f>ROUNDUP(E19/15,0)</f>
        <v>2</v>
      </c>
      <c r="J19" s="7">
        <f>ROUNDUP((F19+G19+H19)/15,0)</f>
        <v>0</v>
      </c>
    </row>
    <row r="20" spans="1:10" s="75" customFormat="1" ht="12" customHeight="1">
      <c r="A20" s="35" t="s">
        <v>50</v>
      </c>
      <c r="B20" s="43">
        <v>2</v>
      </c>
      <c r="C20" s="6" t="s">
        <v>11</v>
      </c>
      <c r="D20" s="23">
        <f>SUM(E20:H20)</f>
        <v>30</v>
      </c>
      <c r="E20" s="32">
        <v>15</v>
      </c>
      <c r="F20" s="32">
        <v>5</v>
      </c>
      <c r="G20" s="32">
        <v>10</v>
      </c>
      <c r="H20" s="7"/>
      <c r="I20" s="7">
        <f>ROUNDUP(E20/15,0)</f>
        <v>1</v>
      </c>
      <c r="J20" s="7">
        <f>ROUNDUP((F20+G20+H20)/15,0)</f>
        <v>1</v>
      </c>
    </row>
    <row r="21" spans="1:10" s="8" customFormat="1" ht="12" customHeight="1">
      <c r="A21" s="35" t="s">
        <v>39</v>
      </c>
      <c r="B21" s="43">
        <v>4</v>
      </c>
      <c r="C21" s="6" t="s">
        <v>10</v>
      </c>
      <c r="D21" s="7">
        <f aca="true" t="shared" si="4" ref="D21:D27">SUM(E21:H21)</f>
        <v>45</v>
      </c>
      <c r="E21" s="17">
        <v>15</v>
      </c>
      <c r="F21" s="17">
        <v>10</v>
      </c>
      <c r="G21" s="61">
        <v>20</v>
      </c>
      <c r="H21" s="7"/>
      <c r="I21" s="7">
        <f aca="true" t="shared" si="5" ref="I21:I27">ROUNDUP(E21/15,0)</f>
        <v>1</v>
      </c>
      <c r="J21" s="7">
        <f aca="true" t="shared" si="6" ref="J21:J27">ROUNDUP((F21+G21+H21)/15,0)</f>
        <v>2</v>
      </c>
    </row>
    <row r="22" spans="1:10" s="8" customFormat="1" ht="12" customHeight="1">
      <c r="A22" s="36" t="s">
        <v>32</v>
      </c>
      <c r="B22" s="43">
        <v>3</v>
      </c>
      <c r="C22" s="6" t="s">
        <v>11</v>
      </c>
      <c r="D22" s="7">
        <f>SUM(E22:H22)</f>
        <v>30</v>
      </c>
      <c r="E22" s="18">
        <v>15</v>
      </c>
      <c r="F22" s="18">
        <v>5</v>
      </c>
      <c r="G22" s="21">
        <v>10</v>
      </c>
      <c r="H22" s="20"/>
      <c r="I22" s="7">
        <f>ROUNDUP(E22/15,0)</f>
        <v>1</v>
      </c>
      <c r="J22" s="7">
        <f>ROUNDUP((F22+G22+H22)/15,0)</f>
        <v>1</v>
      </c>
    </row>
    <row r="23" spans="1:10" s="75" customFormat="1" ht="12" customHeight="1">
      <c r="A23" s="31" t="s">
        <v>31</v>
      </c>
      <c r="B23" s="37">
        <v>3</v>
      </c>
      <c r="C23" s="6" t="s">
        <v>11</v>
      </c>
      <c r="D23" s="7">
        <f t="shared" si="4"/>
        <v>30</v>
      </c>
      <c r="E23" s="40">
        <v>15</v>
      </c>
      <c r="F23" s="40">
        <v>5</v>
      </c>
      <c r="G23" s="40">
        <v>10</v>
      </c>
      <c r="H23" s="20"/>
      <c r="I23" s="7">
        <f t="shared" si="5"/>
        <v>1</v>
      </c>
      <c r="J23" s="7">
        <f t="shared" si="6"/>
        <v>1</v>
      </c>
    </row>
    <row r="24" spans="1:10" s="8" customFormat="1" ht="12" customHeight="1">
      <c r="A24" s="31" t="s">
        <v>40</v>
      </c>
      <c r="B24" s="37">
        <v>4</v>
      </c>
      <c r="C24" s="6" t="s">
        <v>11</v>
      </c>
      <c r="D24" s="7">
        <f t="shared" si="4"/>
        <v>45</v>
      </c>
      <c r="E24" s="40">
        <v>15</v>
      </c>
      <c r="F24" s="40">
        <v>10</v>
      </c>
      <c r="G24" s="40">
        <v>20</v>
      </c>
      <c r="H24" s="20"/>
      <c r="I24" s="7">
        <f t="shared" si="5"/>
        <v>1</v>
      </c>
      <c r="J24" s="7">
        <f t="shared" si="6"/>
        <v>2</v>
      </c>
    </row>
    <row r="25" spans="1:10" s="8" customFormat="1" ht="12" customHeight="1">
      <c r="A25" s="36" t="s">
        <v>30</v>
      </c>
      <c r="B25" s="37">
        <v>4</v>
      </c>
      <c r="C25" s="6" t="s">
        <v>11</v>
      </c>
      <c r="D25" s="7">
        <f t="shared" si="4"/>
        <v>45</v>
      </c>
      <c r="E25" s="41">
        <v>15</v>
      </c>
      <c r="F25" s="41">
        <v>10</v>
      </c>
      <c r="G25" s="41">
        <v>20</v>
      </c>
      <c r="H25" s="7"/>
      <c r="I25" s="7">
        <f t="shared" si="5"/>
        <v>1</v>
      </c>
      <c r="J25" s="7">
        <f t="shared" si="6"/>
        <v>2</v>
      </c>
    </row>
    <row r="26" spans="1:10" s="8" customFormat="1" ht="12" customHeight="1">
      <c r="A26" s="36" t="s">
        <v>27</v>
      </c>
      <c r="B26" s="37">
        <v>3</v>
      </c>
      <c r="C26" s="6" t="s">
        <v>11</v>
      </c>
      <c r="D26" s="7">
        <f>SUM(E26:H26)</f>
        <v>30</v>
      </c>
      <c r="E26" s="40">
        <v>15</v>
      </c>
      <c r="F26" s="40">
        <v>5</v>
      </c>
      <c r="G26" s="40">
        <v>10</v>
      </c>
      <c r="H26" s="20"/>
      <c r="I26" s="7">
        <f>ROUNDUP(E26/15,0)</f>
        <v>1</v>
      </c>
      <c r="J26" s="7">
        <f>ROUNDUP((F26+G26+H26)/15,0)</f>
        <v>1</v>
      </c>
    </row>
    <row r="27" spans="1:10" s="75" customFormat="1" ht="12" customHeight="1">
      <c r="A27" s="31" t="s">
        <v>18</v>
      </c>
      <c r="B27" s="34">
        <v>1</v>
      </c>
      <c r="C27" s="6" t="s">
        <v>11</v>
      </c>
      <c r="D27" s="7">
        <f t="shared" si="4"/>
        <v>15</v>
      </c>
      <c r="E27" s="7"/>
      <c r="F27" s="7"/>
      <c r="G27" s="9">
        <v>15</v>
      </c>
      <c r="H27" s="7"/>
      <c r="I27" s="7">
        <f t="shared" si="5"/>
        <v>0</v>
      </c>
      <c r="J27" s="7">
        <f t="shared" si="6"/>
        <v>1</v>
      </c>
    </row>
    <row r="28" spans="1:10" s="8" customFormat="1" ht="12" customHeight="1">
      <c r="A28" s="47" t="s">
        <v>12</v>
      </c>
      <c r="B28" s="11">
        <f>SUM(B17:B27)</f>
        <v>30</v>
      </c>
      <c r="C28" s="25">
        <f>COUNTIF(C17:C27,"e")</f>
        <v>2</v>
      </c>
      <c r="D28" s="11">
        <f aca="true" t="shared" si="7" ref="D28:J28">SUM(D17:D27)</f>
        <v>360</v>
      </c>
      <c r="E28" s="11">
        <f t="shared" si="7"/>
        <v>150</v>
      </c>
      <c r="F28" s="11">
        <f t="shared" si="7"/>
        <v>55</v>
      </c>
      <c r="G28" s="11">
        <f t="shared" si="7"/>
        <v>155</v>
      </c>
      <c r="H28" s="11">
        <f t="shared" si="7"/>
        <v>0</v>
      </c>
      <c r="I28" s="11">
        <f t="shared" si="7"/>
        <v>10</v>
      </c>
      <c r="J28" s="11">
        <f t="shared" si="7"/>
        <v>14</v>
      </c>
    </row>
    <row r="29" spans="1:10" s="8" customFormat="1" ht="12" customHeight="1">
      <c r="A29" s="50" t="s">
        <v>16</v>
      </c>
      <c r="B29" s="22"/>
      <c r="C29" s="22"/>
      <c r="D29" s="22"/>
      <c r="E29" s="22"/>
      <c r="F29" s="22"/>
      <c r="G29" s="22"/>
      <c r="H29" s="22"/>
      <c r="I29" s="22"/>
      <c r="J29" s="51"/>
    </row>
    <row r="30" spans="1:10" s="8" customFormat="1" ht="12" customHeight="1">
      <c r="A30" s="35" t="s">
        <v>42</v>
      </c>
      <c r="B30" s="33">
        <v>2</v>
      </c>
      <c r="C30" s="6" t="s">
        <v>11</v>
      </c>
      <c r="D30" s="7">
        <f aca="true" t="shared" si="8" ref="D30:D36">SUM(E30:H30)</f>
        <v>30</v>
      </c>
      <c r="E30" s="7">
        <v>15</v>
      </c>
      <c r="F30" s="7">
        <v>5</v>
      </c>
      <c r="G30" s="9">
        <v>10</v>
      </c>
      <c r="H30" s="7"/>
      <c r="I30" s="7">
        <f aca="true" t="shared" si="9" ref="I30:I36">ROUNDUP(E30/15,0)</f>
        <v>1</v>
      </c>
      <c r="J30" s="7">
        <f aca="true" t="shared" si="10" ref="J30:J36">ROUNDUP((F30+G30+H30)/15,0)</f>
        <v>1</v>
      </c>
    </row>
    <row r="31" spans="1:10" s="75" customFormat="1" ht="12" customHeight="1">
      <c r="A31" s="35" t="s">
        <v>45</v>
      </c>
      <c r="B31" s="76">
        <v>1</v>
      </c>
      <c r="C31" s="6" t="s">
        <v>11</v>
      </c>
      <c r="D31" s="7">
        <f>SUM(E31:H31)</f>
        <v>15</v>
      </c>
      <c r="E31" s="7">
        <v>15</v>
      </c>
      <c r="F31" s="7"/>
      <c r="G31" s="9"/>
      <c r="H31" s="7"/>
      <c r="I31" s="7">
        <f>ROUNDUP(E31/15,0)</f>
        <v>1</v>
      </c>
      <c r="J31" s="7">
        <f>ROUNDUP((F31+G31+H31)/15,0)</f>
        <v>0</v>
      </c>
    </row>
    <row r="32" spans="1:10" s="8" customFormat="1" ht="12" customHeight="1">
      <c r="A32" s="36" t="s">
        <v>29</v>
      </c>
      <c r="B32" s="34">
        <v>4</v>
      </c>
      <c r="C32" s="6" t="s">
        <v>10</v>
      </c>
      <c r="D32" s="7">
        <f t="shared" si="8"/>
        <v>45</v>
      </c>
      <c r="E32" s="7">
        <v>15</v>
      </c>
      <c r="F32" s="7">
        <v>10</v>
      </c>
      <c r="G32" s="9">
        <v>20</v>
      </c>
      <c r="H32" s="7"/>
      <c r="I32" s="7">
        <f t="shared" si="9"/>
        <v>1</v>
      </c>
      <c r="J32" s="7">
        <f t="shared" si="10"/>
        <v>2</v>
      </c>
    </row>
    <row r="33" spans="1:10" s="8" customFormat="1" ht="12" customHeight="1">
      <c r="A33" s="31" t="s">
        <v>25</v>
      </c>
      <c r="B33" s="34">
        <v>3</v>
      </c>
      <c r="C33" s="6" t="s">
        <v>10</v>
      </c>
      <c r="D33" s="7">
        <f t="shared" si="8"/>
        <v>45</v>
      </c>
      <c r="E33" s="7">
        <v>15</v>
      </c>
      <c r="F33" s="7">
        <v>10</v>
      </c>
      <c r="G33" s="9">
        <v>20</v>
      </c>
      <c r="H33" s="7"/>
      <c r="I33" s="7">
        <f t="shared" si="9"/>
        <v>1</v>
      </c>
      <c r="J33" s="7">
        <f t="shared" si="10"/>
        <v>2</v>
      </c>
    </row>
    <row r="34" spans="1:10" s="8" customFormat="1" ht="12" customHeight="1">
      <c r="A34" s="36" t="s">
        <v>28</v>
      </c>
      <c r="B34" s="33">
        <v>3</v>
      </c>
      <c r="C34" s="6" t="s">
        <v>11</v>
      </c>
      <c r="D34" s="7">
        <f t="shared" si="8"/>
        <v>45</v>
      </c>
      <c r="E34" s="18">
        <v>15</v>
      </c>
      <c r="F34" s="18">
        <v>10</v>
      </c>
      <c r="G34" s="21">
        <v>20</v>
      </c>
      <c r="H34" s="20"/>
      <c r="I34" s="7">
        <f t="shared" si="9"/>
        <v>1</v>
      </c>
      <c r="J34" s="7">
        <f t="shared" si="10"/>
        <v>2</v>
      </c>
    </row>
    <row r="35" spans="1:10" s="8" customFormat="1" ht="12" customHeight="1">
      <c r="A35" s="31" t="s">
        <v>17</v>
      </c>
      <c r="B35" s="34">
        <v>2</v>
      </c>
      <c r="C35" s="6" t="s">
        <v>11</v>
      </c>
      <c r="D35" s="7">
        <f t="shared" si="8"/>
        <v>30</v>
      </c>
      <c r="E35" s="7"/>
      <c r="F35" s="7"/>
      <c r="G35" s="9">
        <v>30</v>
      </c>
      <c r="H35" s="7"/>
      <c r="I35" s="7">
        <f t="shared" si="9"/>
        <v>0</v>
      </c>
      <c r="J35" s="7">
        <f t="shared" si="10"/>
        <v>2</v>
      </c>
    </row>
    <row r="36" spans="1:10" s="8" customFormat="1" ht="12" customHeight="1">
      <c r="A36" s="31" t="s">
        <v>26</v>
      </c>
      <c r="B36" s="38">
        <v>15</v>
      </c>
      <c r="C36" s="65" t="s">
        <v>10</v>
      </c>
      <c r="D36" s="17">
        <f t="shared" si="8"/>
        <v>0</v>
      </c>
      <c r="E36" s="17"/>
      <c r="F36" s="17"/>
      <c r="G36" s="17"/>
      <c r="H36" s="52"/>
      <c r="I36" s="17">
        <f t="shared" si="9"/>
        <v>0</v>
      </c>
      <c r="J36" s="17">
        <f t="shared" si="10"/>
        <v>0</v>
      </c>
    </row>
    <row r="37" spans="1:10" s="8" customFormat="1" ht="12" customHeight="1">
      <c r="A37" s="62" t="s">
        <v>12</v>
      </c>
      <c r="B37" s="66">
        <f>SUM(B30:B36)</f>
        <v>30</v>
      </c>
      <c r="C37" s="67">
        <f>COUNTIF(C30:C36,"e")</f>
        <v>3</v>
      </c>
      <c r="D37" s="66">
        <f>SUM(D30:D36)</f>
        <v>210</v>
      </c>
      <c r="E37" s="66">
        <f>SUM(E30:E36)</f>
        <v>75</v>
      </c>
      <c r="F37" s="66">
        <f>SUM(F30:F36)</f>
        <v>35</v>
      </c>
      <c r="G37" s="66">
        <f>SUM(G30:G36)</f>
        <v>100</v>
      </c>
      <c r="H37" s="66"/>
      <c r="I37" s="66">
        <f>SUM(I30:I36)</f>
        <v>5</v>
      </c>
      <c r="J37" s="66">
        <f>SUM(J30:J36)</f>
        <v>9</v>
      </c>
    </row>
    <row r="38" spans="1:10" s="8" customFormat="1" ht="12" customHeight="1">
      <c r="A38" s="63" t="s">
        <v>19</v>
      </c>
      <c r="B38" s="68">
        <f aca="true" t="shared" si="11" ref="B38:G38">B15+B28+B37</f>
        <v>90</v>
      </c>
      <c r="C38" s="68">
        <f t="shared" si="11"/>
        <v>8</v>
      </c>
      <c r="D38" s="66">
        <f t="shared" si="11"/>
        <v>900</v>
      </c>
      <c r="E38" s="66">
        <f t="shared" si="11"/>
        <v>375</v>
      </c>
      <c r="F38" s="66">
        <f t="shared" si="11"/>
        <v>150</v>
      </c>
      <c r="G38" s="66">
        <f t="shared" si="11"/>
        <v>370</v>
      </c>
      <c r="H38" s="66">
        <f>H37+H28+H15</f>
        <v>5</v>
      </c>
      <c r="I38" s="69"/>
      <c r="J38" s="69"/>
    </row>
    <row r="39" spans="1:10" s="10" customFormat="1" ht="13.5">
      <c r="A39" s="64" t="s">
        <v>20</v>
      </c>
      <c r="B39" s="70"/>
      <c r="C39" s="71"/>
      <c r="D39" s="72"/>
      <c r="E39" s="73">
        <f>(E38/D38)*100</f>
        <v>41.66666666666667</v>
      </c>
      <c r="F39" s="73">
        <f>(F38/D38)*100</f>
        <v>16.666666666666664</v>
      </c>
      <c r="G39" s="73">
        <f>(G38/D38)*100</f>
        <v>41.11111111111111</v>
      </c>
      <c r="H39" s="73">
        <f>(H38/D38)*100</f>
        <v>0.5555555555555556</v>
      </c>
      <c r="I39" s="74"/>
      <c r="J39" s="74"/>
    </row>
    <row r="40" spans="1:10" ht="13.5">
      <c r="A40" s="53"/>
      <c r="B40" s="54"/>
      <c r="C40" s="55"/>
      <c r="D40" s="55"/>
      <c r="E40" s="55"/>
      <c r="F40" s="56"/>
      <c r="G40" s="57"/>
      <c r="H40" s="58"/>
      <c r="I40" s="85"/>
      <c r="J40" s="85"/>
    </row>
    <row r="41" spans="1:10" ht="13.5">
      <c r="A41" s="60"/>
      <c r="B41" s="54"/>
      <c r="C41" s="55"/>
      <c r="D41" s="55"/>
      <c r="E41" s="55"/>
      <c r="F41" s="56"/>
      <c r="G41" s="57"/>
      <c r="H41" s="58"/>
      <c r="I41" s="59"/>
      <c r="J41" s="59"/>
    </row>
    <row r="42" spans="1:10" ht="12.75">
      <c r="A42" s="86" t="s">
        <v>13</v>
      </c>
      <c r="B42" s="86"/>
      <c r="C42" s="86"/>
      <c r="D42" s="86"/>
      <c r="E42" s="86"/>
      <c r="F42" s="86"/>
      <c r="G42" s="86"/>
      <c r="H42" s="86"/>
      <c r="I42" s="86"/>
      <c r="J42" s="86"/>
    </row>
    <row r="43" spans="1:10" ht="45.75" customHeight="1">
      <c r="A43" s="81" t="s">
        <v>53</v>
      </c>
      <c r="B43" s="81"/>
      <c r="C43" s="81"/>
      <c r="D43" s="81"/>
      <c r="E43" s="81"/>
      <c r="F43" s="81"/>
      <c r="G43" s="81"/>
      <c r="H43" s="81"/>
      <c r="I43" s="81"/>
      <c r="J43" s="81"/>
    </row>
    <row r="44" spans="1:10" ht="12.75">
      <c r="A44" s="27"/>
      <c r="J44" s="4"/>
    </row>
    <row r="45" spans="1:10" ht="87.75">
      <c r="A45" s="28" t="s">
        <v>0</v>
      </c>
      <c r="B45" s="13" t="s">
        <v>1</v>
      </c>
      <c r="C45" s="14" t="s">
        <v>2</v>
      </c>
      <c r="D45" s="14" t="s">
        <v>3</v>
      </c>
      <c r="E45" s="15" t="s">
        <v>4</v>
      </c>
      <c r="F45" s="16" t="s">
        <v>5</v>
      </c>
      <c r="G45" s="16" t="s">
        <v>6</v>
      </c>
      <c r="H45" s="14" t="s">
        <v>7</v>
      </c>
      <c r="I45" s="15" t="s">
        <v>8</v>
      </c>
      <c r="J45" s="15" t="s">
        <v>9</v>
      </c>
    </row>
    <row r="46" spans="1:10" ht="12.75">
      <c r="A46" s="79" t="s">
        <v>44</v>
      </c>
      <c r="B46" s="79"/>
      <c r="C46" s="79"/>
      <c r="D46" s="79"/>
      <c r="E46" s="79"/>
      <c r="F46" s="79"/>
      <c r="G46" s="79"/>
      <c r="H46" s="79"/>
      <c r="I46" s="79"/>
      <c r="J46" s="79"/>
    </row>
    <row r="47" spans="1:10" ht="12.75">
      <c r="A47" s="30" t="s">
        <v>35</v>
      </c>
      <c r="B47" s="19">
        <v>2</v>
      </c>
      <c r="C47" s="6" t="s">
        <v>11</v>
      </c>
      <c r="D47" s="7">
        <f>SUM(E47:H47)</f>
        <v>30</v>
      </c>
      <c r="E47" s="7">
        <v>15</v>
      </c>
      <c r="F47" s="7">
        <v>5</v>
      </c>
      <c r="G47" s="9">
        <v>10</v>
      </c>
      <c r="H47" s="7"/>
      <c r="I47" s="7">
        <f>ROUNDUP(E47/15,0)</f>
        <v>1</v>
      </c>
      <c r="J47" s="7">
        <f>ROUNDUP((F47+G47+H47)/15,0)</f>
        <v>1</v>
      </c>
    </row>
    <row r="48" spans="1:10" ht="12.75">
      <c r="A48" s="77" t="s">
        <v>47</v>
      </c>
      <c r="B48" s="19">
        <v>2</v>
      </c>
      <c r="C48" s="6" t="s">
        <v>11</v>
      </c>
      <c r="D48" s="7">
        <f>SUM(E48:H48)</f>
        <v>30</v>
      </c>
      <c r="E48" s="7">
        <v>15</v>
      </c>
      <c r="F48" s="7">
        <v>5</v>
      </c>
      <c r="G48" s="9">
        <v>10</v>
      </c>
      <c r="H48" s="7"/>
      <c r="I48" s="7">
        <f>ROUNDUP(E48/15,0)</f>
        <v>1</v>
      </c>
      <c r="J48" s="7">
        <f>ROUNDUP((F48+G48+H48)/15,0)</f>
        <v>1</v>
      </c>
    </row>
    <row r="49" spans="1:10" ht="12.75">
      <c r="A49" s="79"/>
      <c r="B49" s="79"/>
      <c r="C49" s="79"/>
      <c r="D49" s="79"/>
      <c r="E49" s="79"/>
      <c r="F49" s="79"/>
      <c r="G49" s="79"/>
      <c r="H49" s="79"/>
      <c r="I49" s="79"/>
      <c r="J49" s="79"/>
    </row>
    <row r="50" spans="1:10" ht="12.75">
      <c r="A50" s="30"/>
      <c r="B50" s="19"/>
      <c r="C50" s="6"/>
      <c r="D50" s="7"/>
      <c r="E50" s="7"/>
      <c r="F50" s="7"/>
      <c r="G50" s="9"/>
      <c r="H50" s="7"/>
      <c r="I50" s="7"/>
      <c r="J50" s="7"/>
    </row>
    <row r="51" spans="1:10" ht="12.75">
      <c r="A51" s="30"/>
      <c r="B51" s="19"/>
      <c r="C51" s="6"/>
      <c r="D51" s="7"/>
      <c r="E51" s="7"/>
      <c r="F51" s="7"/>
      <c r="G51" s="9"/>
      <c r="H51" s="7"/>
      <c r="I51" s="7"/>
      <c r="J51" s="7"/>
    </row>
    <row r="52" spans="1:10" ht="12.75">
      <c r="A52" s="79" t="s">
        <v>43</v>
      </c>
      <c r="B52" s="79"/>
      <c r="C52" s="79"/>
      <c r="D52" s="79"/>
      <c r="E52" s="79"/>
      <c r="F52" s="79"/>
      <c r="G52" s="79"/>
      <c r="H52" s="79"/>
      <c r="I52" s="79"/>
      <c r="J52" s="79"/>
    </row>
    <row r="53" spans="1:10" ht="12.75">
      <c r="A53" s="30" t="s">
        <v>33</v>
      </c>
      <c r="B53" s="19">
        <v>2</v>
      </c>
      <c r="C53" s="6" t="s">
        <v>11</v>
      </c>
      <c r="D53" s="7">
        <f>SUM(E53:H53)</f>
        <v>30</v>
      </c>
      <c r="E53" s="7">
        <v>15</v>
      </c>
      <c r="F53" s="7">
        <v>5</v>
      </c>
      <c r="G53" s="9">
        <v>10</v>
      </c>
      <c r="H53" s="7"/>
      <c r="I53" s="7">
        <f>ROUNDUP(E53/15,0)</f>
        <v>1</v>
      </c>
      <c r="J53" s="7">
        <f>ROUNDUP((F53+G53+H53)/15,0)</f>
        <v>1</v>
      </c>
    </row>
    <row r="54" spans="1:10" ht="12.75">
      <c r="A54" s="30" t="s">
        <v>36</v>
      </c>
      <c r="B54" s="19">
        <v>2</v>
      </c>
      <c r="C54" s="6" t="s">
        <v>11</v>
      </c>
      <c r="D54" s="7">
        <f>SUM(E54:H54)</f>
        <v>30</v>
      </c>
      <c r="E54" s="7">
        <v>15</v>
      </c>
      <c r="F54" s="7">
        <v>5</v>
      </c>
      <c r="G54" s="9">
        <v>10</v>
      </c>
      <c r="H54" s="7"/>
      <c r="I54" s="7">
        <f>ROUNDUP(E54/15,0)</f>
        <v>1</v>
      </c>
      <c r="J54" s="7">
        <f>ROUNDUP((F54+G54+H54)/15,0)</f>
        <v>1</v>
      </c>
    </row>
    <row r="55" spans="1:10" ht="12.75">
      <c r="A55" s="79"/>
      <c r="B55" s="79"/>
      <c r="C55" s="79"/>
      <c r="D55" s="79"/>
      <c r="E55" s="79"/>
      <c r="F55" s="79"/>
      <c r="G55" s="79"/>
      <c r="H55" s="79"/>
      <c r="I55" s="79"/>
      <c r="J55" s="79"/>
    </row>
    <row r="56" spans="1:10" ht="12.75">
      <c r="A56" s="30"/>
      <c r="B56" s="19"/>
      <c r="C56" s="6"/>
      <c r="D56" s="7"/>
      <c r="E56" s="7"/>
      <c r="F56" s="7"/>
      <c r="G56" s="9"/>
      <c r="H56" s="7"/>
      <c r="I56" s="7"/>
      <c r="J56" s="7"/>
    </row>
    <row r="57" spans="1:10" ht="12.75">
      <c r="A57" s="30"/>
      <c r="B57" s="19"/>
      <c r="C57" s="6"/>
      <c r="D57" s="7"/>
      <c r="E57" s="7"/>
      <c r="F57" s="7"/>
      <c r="G57" s="9"/>
      <c r="H57" s="7"/>
      <c r="I57" s="7"/>
      <c r="J57" s="7"/>
    </row>
    <row r="58" spans="1:10" ht="12.75">
      <c r="A58" s="44"/>
      <c r="B58" s="44"/>
      <c r="C58" s="44"/>
      <c r="D58" s="44"/>
      <c r="E58" s="44"/>
      <c r="F58" s="44"/>
      <c r="G58" s="44"/>
      <c r="H58" s="44"/>
      <c r="I58" s="44"/>
      <c r="J58" s="4"/>
    </row>
    <row r="59" spans="1:10" ht="12.75">
      <c r="A59" s="44"/>
      <c r="B59" s="44"/>
      <c r="C59" s="44"/>
      <c r="D59" s="44"/>
      <c r="E59" s="44"/>
      <c r="F59" s="44"/>
      <c r="G59" s="44"/>
      <c r="H59" s="44"/>
      <c r="I59" s="44"/>
      <c r="J59" s="4"/>
    </row>
    <row r="60" spans="1:10" ht="12.75">
      <c r="A60" s="44"/>
      <c r="B60" s="44"/>
      <c r="C60" s="44"/>
      <c r="D60" s="44"/>
      <c r="E60" s="44"/>
      <c r="F60" s="44"/>
      <c r="G60" s="44"/>
      <c r="H60" s="44"/>
      <c r="I60" s="44"/>
      <c r="J60" s="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"/>
    </row>
    <row r="63" spans="1:10" ht="12.75">
      <c r="A63" s="44"/>
      <c r="B63" s="44"/>
      <c r="C63" s="44"/>
      <c r="D63" s="44"/>
      <c r="E63" s="44"/>
      <c r="F63" s="44"/>
      <c r="G63" s="44"/>
      <c r="H63" s="44"/>
      <c r="I63" s="44"/>
      <c r="J63" s="4"/>
    </row>
    <row r="64" spans="1:10" ht="12.75">
      <c r="A64" s="44"/>
      <c r="B64" s="44"/>
      <c r="C64" s="44"/>
      <c r="D64" s="44"/>
      <c r="E64" s="44"/>
      <c r="F64" s="44"/>
      <c r="G64" s="44"/>
      <c r="H64" s="44"/>
      <c r="I64" s="44"/>
      <c r="J64" s="4"/>
    </row>
    <row r="65" spans="1:10" ht="12.75">
      <c r="A65" s="44"/>
      <c r="B65" s="44"/>
      <c r="C65" s="44"/>
      <c r="D65" s="44"/>
      <c r="E65" s="44"/>
      <c r="F65" s="44"/>
      <c r="G65" s="44"/>
      <c r="H65" s="44"/>
      <c r="I65" s="44"/>
      <c r="J65" s="4"/>
    </row>
    <row r="66" spans="1:10" ht="12.75">
      <c r="A66" s="44"/>
      <c r="B66" s="44"/>
      <c r="C66" s="44"/>
      <c r="D66" s="44"/>
      <c r="E66" s="44"/>
      <c r="F66" s="44"/>
      <c r="G66" s="44"/>
      <c r="H66" s="44"/>
      <c r="I66" s="44"/>
      <c r="J66" s="4"/>
    </row>
    <row r="67" spans="1:10" ht="12.75">
      <c r="A67" s="44"/>
      <c r="B67" s="44"/>
      <c r="C67" s="44"/>
      <c r="D67" s="44"/>
      <c r="E67" s="44"/>
      <c r="F67" s="44"/>
      <c r="G67" s="44"/>
      <c r="H67" s="44"/>
      <c r="I67" s="44"/>
      <c r="J67" s="4"/>
    </row>
    <row r="68" spans="1:10" ht="12.75">
      <c r="A68" s="44"/>
      <c r="B68" s="44"/>
      <c r="C68" s="44"/>
      <c r="D68" s="44"/>
      <c r="E68" s="44"/>
      <c r="F68" s="44"/>
      <c r="G68" s="44"/>
      <c r="H68" s="44"/>
      <c r="I68" s="44"/>
      <c r="J68" s="4"/>
    </row>
    <row r="69" spans="1:10" ht="12.75">
      <c r="A69" s="44"/>
      <c r="B69" s="44"/>
      <c r="C69" s="44"/>
      <c r="D69" s="44"/>
      <c r="E69" s="44"/>
      <c r="F69" s="44"/>
      <c r="G69" s="44"/>
      <c r="H69" s="44"/>
      <c r="I69" s="44"/>
      <c r="J69" s="4"/>
    </row>
    <row r="70" spans="1:10" ht="12.75">
      <c r="A70" s="44"/>
      <c r="B70" s="44"/>
      <c r="C70" s="44"/>
      <c r="D70" s="44"/>
      <c r="E70" s="44"/>
      <c r="F70" s="44"/>
      <c r="G70" s="44"/>
      <c r="H70" s="44"/>
      <c r="I70" s="44"/>
      <c r="J70" s="4"/>
    </row>
    <row r="71" spans="1:10" ht="12.75">
      <c r="A71" s="44"/>
      <c r="B71" s="44"/>
      <c r="C71" s="44"/>
      <c r="D71" s="44"/>
      <c r="E71" s="44"/>
      <c r="F71" s="44"/>
      <c r="G71" s="44"/>
      <c r="H71" s="44"/>
      <c r="I71" s="44"/>
      <c r="J71" s="4"/>
    </row>
    <row r="72" spans="1:10" ht="12.75">
      <c r="A72" s="44"/>
      <c r="B72" s="44"/>
      <c r="C72" s="44"/>
      <c r="D72" s="44"/>
      <c r="E72" s="44"/>
      <c r="F72" s="44"/>
      <c r="G72" s="44"/>
      <c r="H72" s="44"/>
      <c r="I72" s="44"/>
      <c r="J72" s="4"/>
    </row>
    <row r="73" spans="1:10" ht="12.75">
      <c r="A73" s="44"/>
      <c r="B73" s="44"/>
      <c r="C73" s="44"/>
      <c r="D73" s="44"/>
      <c r="E73" s="44"/>
      <c r="F73" s="44"/>
      <c r="G73" s="44"/>
      <c r="H73" s="44"/>
      <c r="I73" s="44"/>
      <c r="J73" s="4"/>
    </row>
    <row r="74" spans="1:10" ht="12.75">
      <c r="A74" s="44"/>
      <c r="B74" s="44"/>
      <c r="C74" s="44"/>
      <c r="D74" s="44"/>
      <c r="E74" s="44"/>
      <c r="F74" s="44"/>
      <c r="G74" s="44"/>
      <c r="H74" s="44"/>
      <c r="I74" s="44"/>
      <c r="J74" s="4"/>
    </row>
    <row r="75" spans="1:10" ht="12.75">
      <c r="A75" s="44"/>
      <c r="B75" s="44"/>
      <c r="C75" s="44"/>
      <c r="D75" s="44"/>
      <c r="E75" s="44"/>
      <c r="F75" s="44"/>
      <c r="G75" s="44"/>
      <c r="H75" s="44"/>
      <c r="I75" s="44"/>
      <c r="J75" s="4"/>
    </row>
  </sheetData>
  <sheetProtection/>
  <mergeCells count="10">
    <mergeCell ref="A55:J55"/>
    <mergeCell ref="A1:J1"/>
    <mergeCell ref="A2:J2"/>
    <mergeCell ref="A5:J5"/>
    <mergeCell ref="I40:J40"/>
    <mergeCell ref="A42:J42"/>
    <mergeCell ref="A43:J43"/>
    <mergeCell ref="A46:J46"/>
    <mergeCell ref="A49:J49"/>
    <mergeCell ref="A52:J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1" r:id="rId1"/>
  <rowBreaks count="1" manualBreakCount="1">
    <brk id="39" max="9" man="1"/>
  </rowBreaks>
  <ignoredErrors>
    <ignoredError sqref="C37 C15 C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Andrzej</cp:lastModifiedBy>
  <cp:lastPrinted>2017-04-18T07:56:26Z</cp:lastPrinted>
  <dcterms:created xsi:type="dcterms:W3CDTF">2013-01-21T11:52:24Z</dcterms:created>
  <dcterms:modified xsi:type="dcterms:W3CDTF">2018-10-02T09:00:02Z</dcterms:modified>
  <cp:category/>
  <cp:version/>
  <cp:contentType/>
  <cp:contentStatus/>
</cp:coreProperties>
</file>